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_xmlsignatures/sig1.xml" ContentType="application/vnd.openxmlformats-package.digital-signature-xmlsignature+xml"/>
  <Override PartName="/_xmlsignatures/sig2.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hidePivotFieldList="1"/>
  <mc:AlternateContent xmlns:mc="http://schemas.openxmlformats.org/markup-compatibility/2006">
    <mc:Choice Requires="x15">
      <x15ac:absPath xmlns:x15ac="http://schemas.microsoft.com/office/spreadsheetml/2010/11/ac" url="C:\Users\gas\Downloads\"/>
    </mc:Choice>
  </mc:AlternateContent>
  <xr:revisionPtr revIDLastSave="0" documentId="8_{B5299ABF-E8CA-4A6E-B02E-B357F63C1A94}" xr6:coauthVersionLast="47" xr6:coauthVersionMax="47" xr10:uidLastSave="{00000000-0000-0000-0000-000000000000}"/>
  <bookViews>
    <workbookView xWindow="-120" yWindow="-120" windowWidth="20730" windowHeight="11040" tabRatio="923" xr2:uid="{00000000-000D-0000-FFFF-FFFF00000000}"/>
  </bookViews>
  <sheets>
    <sheet name="Índice" sheetId="1" r:id="rId1"/>
    <sheet name="Activo Neto" sheetId="33" r:id="rId2"/>
    <sheet name="Estado de Ingresos y Egreso" sheetId="34" r:id="rId3"/>
    <sheet name="Variacion del Activo Neto" sheetId="35" r:id="rId4"/>
    <sheet name="Flujos de Efectivo" sheetId="36" r:id="rId5"/>
    <sheet name="Nota 1 a Nota 8" sheetId="38" r:id="rId6"/>
    <sheet name="BG 122024" sheetId="39" state="hidden" r:id="rId7"/>
    <sheet name="BG 03.2025" sheetId="41" state="hidden" r:id="rId8"/>
    <sheet name="CLASIFICACION 12" sheetId="32" state="hidden" r:id="rId9"/>
  </sheets>
  <definedNames>
    <definedName name="\a" localSheetId="8">#REF!</definedName>
    <definedName name="\a" localSheetId="0">#REF!</definedName>
    <definedName name="\a" localSheetId="5">#REF!</definedName>
    <definedName name="\a">#REF!</definedName>
    <definedName name="\d">#REF!</definedName>
    <definedName name="\E">#REF!</definedName>
    <definedName name="\i">#REF!</definedName>
    <definedName name="\P">#REF!</definedName>
    <definedName name="__________DAT1">#REF!</definedName>
    <definedName name="__________DAT2">#REF!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DAT1">#REF!</definedName>
    <definedName name="_________DAT10">#REF!</definedName>
    <definedName name="_________DAT11">#REF!</definedName>
    <definedName name="_________DAT12">#REF!</definedName>
    <definedName name="_________DAT13">#REF!</definedName>
    <definedName name="_________DAT14">#REF!</definedName>
    <definedName name="_________DAT15">#REF!</definedName>
    <definedName name="_________DAT16">#REF!</definedName>
    <definedName name="_________DAT17">#REF!</definedName>
    <definedName name="_________DAT18">#REF!</definedName>
    <definedName name="_________DAT19">#REF!</definedName>
    <definedName name="_________DAT2">#REF!</definedName>
    <definedName name="_________DAT20">#REF!</definedName>
    <definedName name="_________DAT24">#REF!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_dic93">#REF!</definedName>
    <definedName name="_________dic94">#REF!</definedName>
    <definedName name="_________jun93">#REF!</definedName>
    <definedName name="_________jun94">#REF!</definedName>
    <definedName name="_________jun95">#REF!</definedName>
    <definedName name="_________mar94">#REF!</definedName>
    <definedName name="_________MAR95">#REF!</definedName>
    <definedName name="_________RIV2">#REF!</definedName>
    <definedName name="_________RIV3">#REF!</definedName>
    <definedName name="_________SAR10">#REF!</definedName>
    <definedName name="_________SAR5">#REF!</definedName>
    <definedName name="_________SAR80">#REF!</definedName>
    <definedName name="_________set94">#REF!</definedName>
    <definedName name="_________set95">#REF!</definedName>
    <definedName name="________DAT1">#REF!</definedName>
    <definedName name="________DAT10">#REF!</definedName>
    <definedName name="________DAT11">#REF!</definedName>
    <definedName name="________DAT12">#REF!</definedName>
    <definedName name="________DAT13">#REF!</definedName>
    <definedName name="________DAT14">#REF!</definedName>
    <definedName name="________DAT15">#REF!</definedName>
    <definedName name="________DAT16">#REF!</definedName>
    <definedName name="________DAT17">#REF!</definedName>
    <definedName name="________DAT18">#REF!</definedName>
    <definedName name="________DAT19">#REF!</definedName>
    <definedName name="________DAT2">#REF!</definedName>
    <definedName name="________DAT20">#REF!</definedName>
    <definedName name="________DAT24">#REF!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dic93">#REF!</definedName>
    <definedName name="________dic94">#REF!</definedName>
    <definedName name="________jun93">#REF!</definedName>
    <definedName name="________jun94">#REF!</definedName>
    <definedName name="________jun95">#REF!</definedName>
    <definedName name="________mar94">#REF!</definedName>
    <definedName name="________MAR95">#REF!</definedName>
    <definedName name="________RIV2">#REF!</definedName>
    <definedName name="________RIV3">#REF!</definedName>
    <definedName name="________SAR10">#REF!</definedName>
    <definedName name="________SAR5">#REF!</definedName>
    <definedName name="________SAR80">#REF!</definedName>
    <definedName name="________set94">#REF!</definedName>
    <definedName name="________set95">#REF!</definedName>
    <definedName name="_______DAT1">#REF!</definedName>
    <definedName name="_______DAT10">#REF!</definedName>
    <definedName name="_______DAT11">#REF!</definedName>
    <definedName name="_______DAT12">#REF!</definedName>
    <definedName name="_______DAT13">#REF!</definedName>
    <definedName name="_______DAT14">#REF!</definedName>
    <definedName name="_______DAT15">#REF!</definedName>
    <definedName name="_______DAT16">#REF!</definedName>
    <definedName name="_______DAT17">#REF!</definedName>
    <definedName name="_______DAT18">#REF!</definedName>
    <definedName name="_______DAT19">#REF!</definedName>
    <definedName name="_______DAT2">#REF!</definedName>
    <definedName name="_______DAT20">#REF!</definedName>
    <definedName name="_______DAT21">#REF!</definedName>
    <definedName name="_______DAT22">#REF!</definedName>
    <definedName name="_______DAT23">#REF!</definedName>
    <definedName name="_______DAT24">#REF!</definedName>
    <definedName name="_______DAT25">#REF!</definedName>
    <definedName name="_______DAT26">#REF!</definedName>
    <definedName name="_______DAT27">#REF!</definedName>
    <definedName name="_______DAT28">#REF!</definedName>
    <definedName name="_______DAT29">#REF!</definedName>
    <definedName name="_______DAT3">#REF!</definedName>
    <definedName name="_______DAT30">#REF!</definedName>
    <definedName name="_______DAT31">#REF!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dic20">#REF!</definedName>
    <definedName name="_______dic93">#REF!</definedName>
    <definedName name="_______dic94">#REF!</definedName>
    <definedName name="_______jun93">#REF!</definedName>
    <definedName name="_______jun94">#REF!</definedName>
    <definedName name="_______jun95">#REF!</definedName>
    <definedName name="_______mar94">#REF!</definedName>
    <definedName name="_______MAR95">#REF!</definedName>
    <definedName name="_______res12">#REF!</definedName>
    <definedName name="_______RIV2">#REF!</definedName>
    <definedName name="_______RIV3">#REF!</definedName>
    <definedName name="_______SAR10">#REF!</definedName>
    <definedName name="_______SAR5">#REF!</definedName>
    <definedName name="_______SAR80">#REF!</definedName>
    <definedName name="_______set94">#REF!</definedName>
    <definedName name="_______set95">#REF!</definedName>
    <definedName name="______ABR95">#REF!</definedName>
    <definedName name="______DAT1">#REF!</definedName>
    <definedName name="______DAT10">#REF!</definedName>
    <definedName name="______DAT11">#REF!</definedName>
    <definedName name="______DAT12">#REF!</definedName>
    <definedName name="______DAT13">#REF!</definedName>
    <definedName name="______DAT14">#REF!</definedName>
    <definedName name="______DAT15">#REF!</definedName>
    <definedName name="______DAT16">#REF!</definedName>
    <definedName name="______DAT17">#REF!</definedName>
    <definedName name="______DAT18">#REF!</definedName>
    <definedName name="______DAT19">#REF!</definedName>
    <definedName name="______DAT2">#REF!</definedName>
    <definedName name="______DAT20">#REF!</definedName>
    <definedName name="______DAT21">#REF!</definedName>
    <definedName name="______DAT22">#REF!</definedName>
    <definedName name="______DAT23">#REF!</definedName>
    <definedName name="______DAT24">#REF!</definedName>
    <definedName name="______DAT25">#REF!</definedName>
    <definedName name="______DAT26">#REF!</definedName>
    <definedName name="______DAT27">#REF!</definedName>
    <definedName name="______DAT28">#REF!</definedName>
    <definedName name="______DAT29">#REF!</definedName>
    <definedName name="______DAT3">#REF!</definedName>
    <definedName name="______DAT30">#REF!</definedName>
    <definedName name="______DAT31">#REF!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dic20">#REF!</definedName>
    <definedName name="______dic93">#REF!</definedName>
    <definedName name="______dic94">#REF!</definedName>
    <definedName name="______ENE95">#REF!</definedName>
    <definedName name="______FEB95">#REF!</definedName>
    <definedName name="______jun93">#REF!</definedName>
    <definedName name="______jun94">#REF!</definedName>
    <definedName name="______jun95">#REF!</definedName>
    <definedName name="______mar94">#REF!</definedName>
    <definedName name="______MAR95">#REF!</definedName>
    <definedName name="______MAY95">#REF!</definedName>
    <definedName name="______res12">#REF!</definedName>
    <definedName name="______RIV2">#REF!</definedName>
    <definedName name="______RIV3">#REF!</definedName>
    <definedName name="______SAR10">#REF!</definedName>
    <definedName name="______SAR5">#REF!</definedName>
    <definedName name="______SAR80">#REF!</definedName>
    <definedName name="______set94">#REF!</definedName>
    <definedName name="______set95">#REF!</definedName>
    <definedName name="_____ABR95">#REF!</definedName>
    <definedName name="_____DAT1">#REF!</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#REF!</definedName>
    <definedName name="_____DAT20">#REF!</definedName>
    <definedName name="_____DAT21">#REF!</definedName>
    <definedName name="_____DAT22">#REF!</definedName>
    <definedName name="_____DAT23" localSheetId="5">#REF!</definedName>
    <definedName name="_____DAT23">#REF!</definedName>
    <definedName name="_____DAT24" localSheetId="5">#REF!</definedName>
    <definedName name="_____DAT24">#REF!</definedName>
    <definedName name="_____DAT25">#REF!</definedName>
    <definedName name="_____DAT26">#REF!</definedName>
    <definedName name="_____DAT27">#REF!</definedName>
    <definedName name="_____DAT28">#REF!</definedName>
    <definedName name="_____DAT29">#REF!</definedName>
    <definedName name="_____DAT3">#REF!</definedName>
    <definedName name="_____DAT30">#REF!</definedName>
    <definedName name="_____DAT31">#REF!</definedName>
    <definedName name="_____DAT4">#REF!</definedName>
    <definedName name="_____DAT5">#REF!</definedName>
    <definedName name="_____DAT6">#REF!</definedName>
    <definedName name="_____DAT7">#REF!</definedName>
    <definedName name="_____DAT8">#REF!</definedName>
    <definedName name="_____DAT9">#REF!</definedName>
    <definedName name="_____dic20">#REF!</definedName>
    <definedName name="_____dic93">#REF!</definedName>
    <definedName name="_____dic94">#REF!</definedName>
    <definedName name="_____ENE95">#REF!</definedName>
    <definedName name="_____FEB95">#REF!</definedName>
    <definedName name="_____jun93">#REF!</definedName>
    <definedName name="_____jun94">#REF!</definedName>
    <definedName name="_____jun95">#REF!</definedName>
    <definedName name="_____mar94">#REF!</definedName>
    <definedName name="_____MAR95">#REF!</definedName>
    <definedName name="_____MAY95">#REF!</definedName>
    <definedName name="_____res12">#REF!</definedName>
    <definedName name="_____RIV2">#REF!</definedName>
    <definedName name="_____RIV3">#REF!</definedName>
    <definedName name="_____SAR10">#REF!</definedName>
    <definedName name="_____SAR5">#REF!</definedName>
    <definedName name="_____SAR80">#REF!</definedName>
    <definedName name="_____set94">#REF!</definedName>
    <definedName name="_____set95">#REF!</definedName>
    <definedName name="____ABR95">#REF!</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#REF!</definedName>
    <definedName name="____DAT20">#REF!</definedName>
    <definedName name="____DAT21">#REF!</definedName>
    <definedName name="____DAT22">#REF!</definedName>
    <definedName name="____DAT23">#REF!</definedName>
    <definedName name="____DAT24">#REF!</definedName>
    <definedName name="____DAT25">#REF!</definedName>
    <definedName name="____DAT26">#REF!</definedName>
    <definedName name="____DAT27">#REF!</definedName>
    <definedName name="____DAT28">#REF!</definedName>
    <definedName name="____DAT29">#REF!</definedName>
    <definedName name="____DAT3">#REF!</definedName>
    <definedName name="____DAT30">#REF!</definedName>
    <definedName name="____DAT31">#REF!</definedName>
    <definedName name="____DAT32">#REF!</definedName>
    <definedName name="____DAT33">#REF!</definedName>
    <definedName name="____DAT34">#REF!</definedName>
    <definedName name="____DAT4">#REF!</definedName>
    <definedName name="____DAT5">#REF!</definedName>
    <definedName name="____DAT6">#REF!</definedName>
    <definedName name="____DAT7">#REF!</definedName>
    <definedName name="____DAT8">#REF!</definedName>
    <definedName name="____DAT9">#REF!</definedName>
    <definedName name="____dic20">#REF!</definedName>
    <definedName name="____dic93">#REF!</definedName>
    <definedName name="____dic94">#REF!</definedName>
    <definedName name="____ENE95">#REF!</definedName>
    <definedName name="____FEB95">#REF!</definedName>
    <definedName name="____jun93">#REF!</definedName>
    <definedName name="____jun94">#REF!</definedName>
    <definedName name="____jun95">#REF!</definedName>
    <definedName name="____mar94">#REF!</definedName>
    <definedName name="____MAR95">#REF!</definedName>
    <definedName name="____MAY95">#REF!</definedName>
    <definedName name="____res12">#REF!</definedName>
    <definedName name="____RIV2">#REF!</definedName>
    <definedName name="____RIV3">#REF!</definedName>
    <definedName name="____SAR10">#REF!</definedName>
    <definedName name="____SAR5">#REF!</definedName>
    <definedName name="____SAR80">#REF!</definedName>
    <definedName name="____set94">#REF!</definedName>
    <definedName name="____set95">#REF!</definedName>
    <definedName name="____TPy530231">#REF!</definedName>
    <definedName name="___ABR95">#REF!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23">#REF!</definedName>
    <definedName name="___DAT24">#REF!</definedName>
    <definedName name="___DAT25">#REF!</definedName>
    <definedName name="___DAT26">#REF!</definedName>
    <definedName name="___DAT27">#REF!</definedName>
    <definedName name="___DAT28">#REF!</definedName>
    <definedName name="___DAT29">#REF!</definedName>
    <definedName name="___DAT3">#REF!</definedName>
    <definedName name="___DAT30">#REF!</definedName>
    <definedName name="___DAT31">#REF!</definedName>
    <definedName name="___DAT32">#REF!</definedName>
    <definedName name="___DAT33">#REF!</definedName>
    <definedName name="___DAT34">#REF!</definedName>
    <definedName name="___DAT4">#REF!</definedName>
    <definedName name="___DAT5">#REF!</definedName>
    <definedName name="___DAT6">#REF!</definedName>
    <definedName name="___DAT7">#REF!</definedName>
    <definedName name="___DAT8">#REF!</definedName>
    <definedName name="___DAT9">#REF!</definedName>
    <definedName name="___dic20">#REF!</definedName>
    <definedName name="___dic93">#REF!</definedName>
    <definedName name="___dic94">#REF!</definedName>
    <definedName name="___ENE95">#REF!</definedName>
    <definedName name="___FEB95">#REF!</definedName>
    <definedName name="___jun93">#REF!</definedName>
    <definedName name="___jun94">#REF!</definedName>
    <definedName name="___jun95">#REF!</definedName>
    <definedName name="___mac5">#REF!</definedName>
    <definedName name="___mar94">#REF!</definedName>
    <definedName name="___MAR95">#REF!</definedName>
    <definedName name="___MAY95">#REF!</definedName>
    <definedName name="___res12">#REF!</definedName>
    <definedName name="___RES2">#REF!</definedName>
    <definedName name="___RIV2">#REF!</definedName>
    <definedName name="___RIV3">#REF!</definedName>
    <definedName name="___SAR10">#REF!</definedName>
    <definedName name="___SAR5">#REF!</definedName>
    <definedName name="___SAR80">#REF!</definedName>
    <definedName name="___set94">#REF!</definedName>
    <definedName name="___set95">#REF!</definedName>
    <definedName name="___TC2">#REF!</definedName>
    <definedName name="___TPy530231">#REF!</definedName>
    <definedName name="__ABR95">#REF!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23" localSheetId="3">#REF!</definedName>
    <definedName name="__DAT23">#REF!</definedName>
    <definedName name="__dat2323">#REF!</definedName>
    <definedName name="__DAT24" localSheetId="3">#REF!</definedName>
    <definedName name="__DAT24">#REF!</definedName>
    <definedName name="__DAT25">#REF!</definedName>
    <definedName name="__DAT26">#REF!</definedName>
    <definedName name="__DAT27">#REF!</definedName>
    <definedName name="__DAT28">#REF!</definedName>
    <definedName name="__DAT29">#REF!</definedName>
    <definedName name="__DAT3">#REF!</definedName>
    <definedName name="__DAT30">#REF!</definedName>
    <definedName name="__DAT31">#REF!</definedName>
    <definedName name="__DAT32">#REF!</definedName>
    <definedName name="__DAT33">#REF!</definedName>
    <definedName name="__DAT34">#REF!</definedName>
    <definedName name="__DAT4">#REF!</definedName>
    <definedName name="__DAT5">#REF!</definedName>
    <definedName name="__DAT6">#REF!</definedName>
    <definedName name="__DAT7">#REF!</definedName>
    <definedName name="__DAT8">#REF!</definedName>
    <definedName name="__DAT9">#REF!</definedName>
    <definedName name="__dic20">#REF!</definedName>
    <definedName name="__dic93">#REF!</definedName>
    <definedName name="__dic94">#REF!</definedName>
    <definedName name="__ENE95">#REF!</definedName>
    <definedName name="__FEB95">#REF!</definedName>
    <definedName name="__jun93">#REF!</definedName>
    <definedName name="__jun94">#REF!</definedName>
    <definedName name="__jun95">#REF!</definedName>
    <definedName name="__mac5">#REF!</definedName>
    <definedName name="__mar94">#REF!</definedName>
    <definedName name="__MAR95">#REF!</definedName>
    <definedName name="__MAY95">#REF!</definedName>
    <definedName name="__res12">#REF!</definedName>
    <definedName name="__RES2">#REF!</definedName>
    <definedName name="__RIV2">#REF!</definedName>
    <definedName name="__RIV3">#REF!</definedName>
    <definedName name="__RSE1">#REF!</definedName>
    <definedName name="__RSE2">#REF!</definedName>
    <definedName name="__SAR10">#REF!</definedName>
    <definedName name="__SAR5">#REF!</definedName>
    <definedName name="__SAR80">#REF!</definedName>
    <definedName name="__set94">#REF!</definedName>
    <definedName name="__set95">#REF!</definedName>
    <definedName name="__TC2">#REF!</definedName>
    <definedName name="__TPy530231">#REF!</definedName>
    <definedName name="_1ANEX_A">#REF!</definedName>
    <definedName name="_2ANEX_A">#REF!</definedName>
    <definedName name="_2ANEX_H">#REF!</definedName>
    <definedName name="_4ANEX_H">#REF!</definedName>
    <definedName name="_ABR95">#REF!</definedName>
    <definedName name="_ARP99">#REF!</definedName>
    <definedName name="_AUD99">#REF!</definedName>
    <definedName name="_bce0399">#REF!</definedName>
    <definedName name="_BRR99">#REF!</definedName>
    <definedName name="_CAD99">#REF!</definedName>
    <definedName name="_CDS1">#REF!</definedName>
    <definedName name="_CDS2">#REF!</definedName>
    <definedName name="_Cri2">#REF!</definedName>
    <definedName name="_DAT1">#REF!</definedName>
    <definedName name="_DAT10">#REF!</definedName>
    <definedName name="_DAT11">#REF!</definedName>
    <definedName name="_DAT12">#REF!</definedName>
    <definedName name="_DAT13" localSheetId="3">#REF!</definedName>
    <definedName name="_DAT13">#REF!</definedName>
    <definedName name="_DAT14" localSheetId="3">#REF!</definedName>
    <definedName name="_DAT14">#REF!</definedName>
    <definedName name="_DAT15">#REF!</definedName>
    <definedName name="_DAT16">#REF!</definedName>
    <definedName name="_DAT17" localSheetId="3">#REF!</definedName>
    <definedName name="_DAT17">#REF!</definedName>
    <definedName name="_DAT18" localSheetId="3">#REF!</definedName>
    <definedName name="_DAT18">#REF!</definedName>
    <definedName name="_DAT19" localSheetId="3">#REF!</definedName>
    <definedName name="_DAT19">#REF!</definedName>
    <definedName name="_DAT2">#REF!</definedName>
    <definedName name="_DAT20" localSheetId="3">#REF!</definedName>
    <definedName name="_DAT20">#REF!</definedName>
    <definedName name="_DAT21">#REF!</definedName>
    <definedName name="_DAT22" localSheetId="3">#REF!</definedName>
    <definedName name="_DAT22">#REF!</definedName>
    <definedName name="_DAT23" localSheetId="3">#REF!</definedName>
    <definedName name="_DAT23">#REF!</definedName>
    <definedName name="_dat2323">#REF!</definedName>
    <definedName name="_DAT24" localSheetId="3">#REF!</definedName>
    <definedName name="_DAT24">#REF!</definedName>
    <definedName name="_DAT25">#REF!</definedName>
    <definedName name="_DAT26">#REF!</definedName>
    <definedName name="_DAT27">#REF!</definedName>
    <definedName name="_DAT28">#REF!</definedName>
    <definedName name="_DAT29">#REF!</definedName>
    <definedName name="_DAT3" localSheetId="3">#REF!</definedName>
    <definedName name="_DAT3">#REF!</definedName>
    <definedName name="_DAT30">#REF!</definedName>
    <definedName name="_DAT31">#REF!</definedName>
    <definedName name="_DAT32">#REF!</definedName>
    <definedName name="_DAT33">#REF!</definedName>
    <definedName name="_DAT34">#REF!</definedName>
    <definedName name="_DAT4" localSheetId="3">#REF!</definedName>
    <definedName name="_DAT4">#REF!</definedName>
    <definedName name="_DAT5" localSheetId="3">#REF!</definedName>
    <definedName name="_DAT5">#REF!</definedName>
    <definedName name="_DAT6">#REF!</definedName>
    <definedName name="_DAT7">#REF!</definedName>
    <definedName name="_DAT8">#REF!</definedName>
    <definedName name="_DAT9">#REF!</definedName>
    <definedName name="_dic20">#REF!</definedName>
    <definedName name="_dic93">#REF!</definedName>
    <definedName name="_dic94">#REF!</definedName>
    <definedName name="_ENE95">#REF!</definedName>
    <definedName name="_ext2">#REF!</definedName>
    <definedName name="_FEB95">#REF!</definedName>
    <definedName name="_Fill" hidden="1">#REF!</definedName>
    <definedName name="_xlnm._FilterDatabase" localSheetId="7" hidden="1">'BG 03.2025'!$A$6:$S$137</definedName>
    <definedName name="_xlnm._FilterDatabase" localSheetId="6" hidden="1">'BG 122024'!$A$5:$P$97</definedName>
    <definedName name="_xlnm._FilterDatabase" localSheetId="8" hidden="1">'CLASIFICACION 12'!$A$4:$I$67</definedName>
    <definedName name="_xlnm._FilterDatabase" localSheetId="5" hidden="1">'Nota 1 a Nota 8'!#REF!</definedName>
    <definedName name="_xlnm._FilterDatabase" hidden="1">#REF!</definedName>
    <definedName name="_GBP99">#REF!</definedName>
    <definedName name="_GCS1">#REF!</definedName>
    <definedName name="_GCS2">#REF!</definedName>
    <definedName name="_jun93">#REF!</definedName>
    <definedName name="_jun94">#REF!</definedName>
    <definedName name="_jun95">#REF!</definedName>
    <definedName name="_Key1" localSheetId="8" hidden="1">#REF!</definedName>
    <definedName name="_Key1" localSheetId="5" hidden="1">#REF!</definedName>
    <definedName name="_Key1" localSheetId="3" hidden="1">#REF!</definedName>
    <definedName name="_Key1" hidden="1">#REF!</definedName>
    <definedName name="_Key2" localSheetId="3" hidden="1">#REF!</definedName>
    <definedName name="_Key2" hidden="1">#REF!</definedName>
    <definedName name="_mac5">#REF!</definedName>
    <definedName name="_mar94">#REF!</definedName>
    <definedName name="_MAR95">#REF!</definedName>
    <definedName name="_MAY95">#REF!</definedName>
    <definedName name="_MXP99">#REF!</definedName>
    <definedName name="_NZD99">#REF!</definedName>
    <definedName name="_Order1" hidden="1">255</definedName>
    <definedName name="_Order2" hidden="1">255</definedName>
    <definedName name="_Parse_In" localSheetId="3" hidden="1">#REF!</definedName>
    <definedName name="_Parse_In" hidden="1">#REF!</definedName>
    <definedName name="_Parse_Out" localSheetId="3" hidden="1">#REF!</definedName>
    <definedName name="_Parse_Out" hidden="1">#REF!</definedName>
    <definedName name="_PBS2">#REF!</definedName>
    <definedName name="_PLA1">#REF!</definedName>
    <definedName name="_PLA2">#REF!</definedName>
    <definedName name="_PLZ99">#REF!</definedName>
    <definedName name="_res12">#REF!</definedName>
    <definedName name="_RES2">#REF!</definedName>
    <definedName name="_RIV2">#REF!</definedName>
    <definedName name="_RIV3">#REF!</definedName>
    <definedName name="_RSE1">#REF!</definedName>
    <definedName name="_RSE2">#REF!</definedName>
    <definedName name="_SAR10">#REF!</definedName>
    <definedName name="_SAR5">#REF!</definedName>
    <definedName name="_SAR80">#REF!</definedName>
    <definedName name="_set94">#REF!</definedName>
    <definedName name="_set95">#REF!</definedName>
    <definedName name="_SGD99">#REF!</definedName>
    <definedName name="_Sort" hidden="1">#REF!</definedName>
    <definedName name="_TC2">#REF!</definedName>
    <definedName name="_TPy530231">#REF!</definedName>
    <definedName name="_TWD99">#REF!</definedName>
    <definedName name="_XS1">#REF!</definedName>
    <definedName name="_XS2">#REF!</definedName>
    <definedName name="_XS3">#REF!</definedName>
    <definedName name="_XS4">#REF!</definedName>
    <definedName name="_XS5">#REF!</definedName>
    <definedName name="_XS6">#REF!</definedName>
    <definedName name="_XS7">#REF!</definedName>
    <definedName name="_XS8">#REF!</definedName>
    <definedName name="a" localSheetId="8" hidden="1">{#N/A,#N/A,FALSE,"Aging Summary";#N/A,#N/A,FALSE,"Ratio Analysis";#N/A,#N/A,FALSE,"Test 120 Day Accts";#N/A,#N/A,FALSE,"Tickmarks"}</definedName>
    <definedName name="a" localSheetId="2" hidden="1">{#N/A,#N/A,FALSE,"Aging Summary";#N/A,#N/A,FALSE,"Ratio Analysis";#N/A,#N/A,FALSE,"Test 120 Day Accts";#N/A,#N/A,FALSE,"Tickmarks"}</definedName>
    <definedName name="a" localSheetId="4" hidden="1">{#N/A,#N/A,FALSE,"Aging Summary";#N/A,#N/A,FALSE,"Ratio Analysis";#N/A,#N/A,FALSE,"Test 120 Day Accts";#N/A,#N/A,FALSE,"Tickmarks"}</definedName>
    <definedName name="a" localSheetId="0" hidden="1">{#N/A,#N/A,FALSE,"Aging Summary";#N/A,#N/A,FALSE,"Ratio Analysis";#N/A,#N/A,FALSE,"Test 120 Day Accts";#N/A,#N/A,FALSE,"Tickmarks"}</definedName>
    <definedName name="a" localSheetId="5" hidden="1">{#N/A,#N/A,FALSE,"Aging Summary";#N/A,#N/A,FALSE,"Ratio Analysis";#N/A,#N/A,FALSE,"Test 120 Day Accts";#N/A,#N/A,FALSE,"Tickmarks"}</definedName>
    <definedName name="A" localSheetId="3">#REF!</definedName>
    <definedName name="a" hidden="1">{#N/A,#N/A,FALSE,"Aging Summary";#N/A,#N/A,FALSE,"Ratio Analysis";#N/A,#N/A,FALSE,"Test 120 Day Accts";#N/A,#N/A,FALSE,"Tickmarks"}</definedName>
    <definedName name="A_">#REF!</definedName>
    <definedName name="A_impresión_IM" localSheetId="3">#REF!</definedName>
    <definedName name="A_impresión_IM">#REF!</definedName>
    <definedName name="aa" hidden="1">#REF!</definedName>
    <definedName name="aakdkadk" hidden="1">#REF!</definedName>
    <definedName name="AB_">#REF!</definedName>
    <definedName name="ABRIL">#REF!</definedName>
    <definedName name="ABRIL_AC">#REF!</definedName>
    <definedName name="ABRIL_MES">#REF!</definedName>
    <definedName name="AC_">#REF!</definedName>
    <definedName name="Acceso_Ganado">#REF!</definedName>
    <definedName name="Account_Balance">#REF!</definedName>
    <definedName name="ACCT">#REF!</definedName>
    <definedName name="acctascomb">#REF!</definedName>
    <definedName name="acctashold1">#REF!</definedName>
    <definedName name="acctashold2">#REF!</definedName>
    <definedName name="acctasnorte">#REF!</definedName>
    <definedName name="acctassur">#REF!</definedName>
    <definedName name="ACT_CORR_07">#REF!</definedName>
    <definedName name="Act_Obj_Accuracy">#REF!</definedName>
    <definedName name="Act_Obj_Existence">#REF!</definedName>
    <definedName name="activo">#REF!</definedName>
    <definedName name="activo_total">#REF!</definedName>
    <definedName name="ACTIVO_TOTAL_1">#REF!</definedName>
    <definedName name="ACTIVO_TOTAL_2">#REF!</definedName>
    <definedName name="Activo_Total_Dic_07">#REF!</definedName>
    <definedName name="acufcser">#REF!</definedName>
    <definedName name="acumvtaBC">#REF!</definedName>
    <definedName name="ACUVTABCPRE">#REF!</definedName>
    <definedName name="AD_">#REF!</definedName>
    <definedName name="ADV_PROM" localSheetId="3">#REF!</definedName>
    <definedName name="ADV_PROM">#REF!</definedName>
    <definedName name="AGGIR">#REF!</definedName>
    <definedName name="AGMZN">#REF!</definedName>
    <definedName name="AGSJ">#REF!</definedName>
    <definedName name="AGSJ2">#REF!</definedName>
    <definedName name="AGTRN">#REF!</definedName>
    <definedName name="air">#REF!</definedName>
    <definedName name="AJUST_AL_PATRIM">#REF!</definedName>
    <definedName name="Alarma">#REF!</definedName>
    <definedName name="Alfabeto">#REF!</definedName>
    <definedName name="alquiacum">#REF!</definedName>
    <definedName name="alquileres">#REF!</definedName>
    <definedName name="alquimes">#REF!</definedName>
    <definedName name="analogchannels">#REF!</definedName>
    <definedName name="ANEX">#REF!</definedName>
    <definedName name="ANEZ">#REF!</definedName>
    <definedName name="APARC">#REF!</definedName>
    <definedName name="APARC2">#REF!</definedName>
    <definedName name="APARC3">#REF!</definedName>
    <definedName name="APARC4">#REF!</definedName>
    <definedName name="APORT_NO_CAPITAL">#REF!</definedName>
    <definedName name="APORTES_1">#REF!</definedName>
    <definedName name="APORTES_CAPITAL_1">#REF!</definedName>
    <definedName name="APORTES_CAPITAL_2">#REF!</definedName>
    <definedName name="APSUMMARY">#REF!</definedName>
    <definedName name="aquimgir">#REF!</definedName>
    <definedName name="aquimsj1">#REF!</definedName>
    <definedName name="aquimsj2">#REF!</definedName>
    <definedName name="AR_Balance">#REF!</definedName>
    <definedName name="ARA_Threshold">#REF!</definedName>
    <definedName name="_xlnm.Extract">#REF!</definedName>
    <definedName name="_xlnm.Print_Area" localSheetId="1">'Activo Neto'!$A$1:$E$34</definedName>
    <definedName name="_xlnm.Print_Area" localSheetId="2">'Estado de Ingresos y Egreso'!$A$2:$E$34</definedName>
    <definedName name="_xlnm.Print_Area" localSheetId="4">'Flujos de Efectivo'!$A$2:$D$37</definedName>
    <definedName name="_xlnm.Print_Area" localSheetId="0">Índice!$A$1:$N$33</definedName>
    <definedName name="_xlnm.Print_Area" localSheetId="5">'Nota 1 a Nota 8'!$A$2:$J$282</definedName>
    <definedName name="_xlnm.Print_Area" localSheetId="3">'Variacion del Activo Neto'!$B$2:$I$26</definedName>
    <definedName name="_xlnm.Print_Area">#REF!</definedName>
    <definedName name="Area_de_impresión2" localSheetId="5">#REF!</definedName>
    <definedName name="Area_de_impresión2" localSheetId="3">#REF!</definedName>
    <definedName name="Area_de_impresión2">#REF!</definedName>
    <definedName name="Area_de_impresión3" localSheetId="3">#REF!</definedName>
    <definedName name="Area_de_impresión3">#REF!</definedName>
    <definedName name="AREA_GANAN">#REF!</definedName>
    <definedName name="AREA_PERDID">#REF!</definedName>
    <definedName name="area2">#REF!</definedName>
    <definedName name="ARGENTINA" localSheetId="3">#REF!</definedName>
    <definedName name="ARGENTINA">#REF!</definedName>
    <definedName name="armado">#REF!</definedName>
    <definedName name="ARP">#REF!</definedName>
    <definedName name="ARP_Threshold">#REF!</definedName>
    <definedName name="Arquivo">#REF!</definedName>
    <definedName name="Array">#REF!</definedName>
    <definedName name="AS2DocOpenMode" hidden="1">"AS2DocumentEdit"</definedName>
    <definedName name="AS2HasNoAutoHeaderFooter" hidden="1">" "</definedName>
    <definedName name="AS2ReportLS" hidden="1">1</definedName>
    <definedName name="AS2StaticLS" localSheetId="3" hidden="1">#REF!</definedName>
    <definedName name="AS2StaticLS" hidden="1">#REF!</definedName>
    <definedName name="AS2SyncStepLS" hidden="1">0</definedName>
    <definedName name="AS2TickmarkLS" localSheetId="3" hidden="1">#REF!</definedName>
    <definedName name="AS2TickmarkLS" hidden="1">#REF!</definedName>
    <definedName name="AS2VersionLS" hidden="1">300</definedName>
    <definedName name="ASDR">#REF!</definedName>
    <definedName name="ASFadsf">#REF!</definedName>
    <definedName name="assssssssssssssssssssssssssssssssssssssssss" hidden="1">#REF!</definedName>
    <definedName name="atcdtc">#REF!</definedName>
    <definedName name="AUD">#REF!</definedName>
    <definedName name="B" localSheetId="3">#REF!</definedName>
    <definedName name="B">#REF!</definedName>
    <definedName name="B_">#REF!</definedName>
    <definedName name="Balance">#REF!</definedName>
    <definedName name="BALANCEI">#REF!</definedName>
    <definedName name="BALANCES">#REF!</definedName>
    <definedName name="ban">#REF!</definedName>
    <definedName name="bandaAe1">#REF!,#REF!,#REF!</definedName>
    <definedName name="bandaAe2">#REF!,#REF!,#REF!</definedName>
    <definedName name="bandaAn">#REF!,#REF!</definedName>
    <definedName name="BASE">#REF!</definedName>
    <definedName name="base2">#REF!</definedName>
    <definedName name="_xlnm.Database" localSheetId="3">#REF!</definedName>
    <definedName name="_xlnm.Database">#REF!</definedName>
    <definedName name="basemeta" localSheetId="3">#REF!</definedName>
    <definedName name="basemeta">#REF!</definedName>
    <definedName name="basenueva" localSheetId="3">#REF!</definedName>
    <definedName name="basenueva">#REF!</definedName>
    <definedName name="BB">#REF!</definedName>
    <definedName name="bcalqui">#REF!</definedName>
    <definedName name="BCC">#REF!</definedName>
    <definedName name="BCDE" localSheetId="8" hidden="1">{#N/A,#N/A,FALSE,"Aging Summary";#N/A,#N/A,FALSE,"Ratio Analysis";#N/A,#N/A,FALSE,"Test 120 Day Accts";#N/A,#N/A,FALSE,"Tickmarks"}</definedName>
    <definedName name="BCDE" localSheetId="4" hidden="1">{#N/A,#N/A,FALSE,"Aging Summary";#N/A,#N/A,FALSE,"Ratio Analysis";#N/A,#N/A,FALSE,"Test 120 Day Accts";#N/A,#N/A,FALSE,"Tickmarks"}</definedName>
    <definedName name="BCDE" localSheetId="0" hidden="1">{#N/A,#N/A,FALSE,"Aging Summary";#N/A,#N/A,FALSE,"Ratio Analysis";#N/A,#N/A,FALSE,"Test 120 Day Accts";#N/A,#N/A,FALSE,"Tickmarks"}</definedName>
    <definedName name="BCDE" localSheetId="5" hidden="1">{#N/A,#N/A,FALSE,"Aging Summary";#N/A,#N/A,FALSE,"Ratio Analysis";#N/A,#N/A,FALSE,"Test 120 Day Accts";#N/A,#N/A,FALSE,"Tickmarks"}</definedName>
    <definedName name="BCDE" localSheetId="3" hidden="1">{#N/A,#N/A,FALSE,"Aging Summary";#N/A,#N/A,FALSE,"Ratio Analysis";#N/A,#N/A,FALSE,"Test 120 Day Accts";#N/A,#N/A,FALSE,"Tickmarks"}</definedName>
    <definedName name="BCDE" hidden="1">{#N/A,#N/A,FALSE,"Aging Summary";#N/A,#N/A,FALSE,"Ratio Analysis";#N/A,#N/A,FALSE,"Test 120 Day Accts";#N/A,#N/A,FALSE,"Tickmarks"}</definedName>
    <definedName name="BCI">#REF!</definedName>
    <definedName name="BCII">#REF!</definedName>
    <definedName name="BCNC">#REF!</definedName>
    <definedName name="BCP">#REF!</definedName>
    <definedName name="BDU">#REF!</definedName>
    <definedName name="BDUU">#REF!</definedName>
    <definedName name="BG_Del" hidden="1">15</definedName>
    <definedName name="BG_Ins" hidden="1">4</definedName>
    <definedName name="BG_Mod" hidden="1">6</definedName>
    <definedName name="BIHSIEJFIUDHFSKFVHJSF" hidden="1">#REF!</definedName>
    <definedName name="bjhgugydrfshdxhcfi" hidden="1">#REF!</definedName>
    <definedName name="bol">#REF!</definedName>
    <definedName name="Box_analysed">#REF!</definedName>
    <definedName name="Box_Capex">#REF!</definedName>
    <definedName name="Box_interest">#REF!</definedName>
    <definedName name="Box_quantities">#REF!</definedName>
    <definedName name="BRASIL" localSheetId="3">#REF!</definedName>
    <definedName name="BRASIL">#REF!</definedName>
    <definedName name="BRR">#REF!</definedName>
    <definedName name="bsusocomb1">#REF!</definedName>
    <definedName name="bsusonorte1">#REF!</definedName>
    <definedName name="bsusosur1">#REF!</definedName>
    <definedName name="BU_NETO">#REF!</definedName>
    <definedName name="BuiltIn_Print_Area" localSheetId="3">#REF!</definedName>
    <definedName name="BuiltIn_Print_Area">#REF!</definedName>
    <definedName name="BuiltIn_Print_Area___0">#REF!</definedName>
    <definedName name="BuiltIn_Print_Area___0___0">#REF!</definedName>
    <definedName name="BuiltIn_Print_Area___0___0___0">#REF!</definedName>
    <definedName name="BuiltIn_Print_Area___0___0___0___0">#REF!</definedName>
    <definedName name="BuiltIn_Print_Area___0___0___0___0___0" localSheetId="3">#REF!</definedName>
    <definedName name="BuiltIn_Print_Area___0___0___0___0___0">#REF!</definedName>
    <definedName name="BuiltIn_Print_Area___0___0___0___0___0___0">#REF!</definedName>
    <definedName name="BuiltIn_Print_Area___0___0___0___0___0___0___0">#REF!</definedName>
    <definedName name="BuiltIn_Print_Area___0___0___0___0___0___0___0___0" localSheetId="3">#REF!</definedName>
    <definedName name="BuiltIn_Print_Area___0___0___0___0___0___0___0___0">#REF!</definedName>
    <definedName name="BuiltIn_Print_Area___0___0___0___0___0___0___0___0___0">#REF!</definedName>
    <definedName name="BuiltIn_Print_Area___0___0___0___0___0___0___0___0___0___0">#REF!</definedName>
    <definedName name="BuiltIn_Print_Area___0___0___0___0___0___0___0___0___0___0___0">#REF!</definedName>
    <definedName name="BuiltIn_Print_Area___0___0___0___0___0___0___0___0___0___0___0___0">#REF!</definedName>
    <definedName name="BuiltIn_Print_Area___0___0___0___0___0___0___0___0___0___0___0___0___0">#REF!</definedName>
    <definedName name="BuiltIn_Print_Area___0___0___0___0___0___0___0___0___0___0___0___0___0___0">#REF!</definedName>
    <definedName name="BuiltIn_Print_Area___0___0___0___0___0___0___0___0___0___0___0___0___0___0___0">#REF!</definedName>
    <definedName name="BuiltIn_Print_Area___0___0_1">0</definedName>
    <definedName name="BuiltIn_Print_Area___0___0_2">0</definedName>
    <definedName name="BuiltIn_Print_Area___0___0_3">0</definedName>
    <definedName name="bvbb" hidden="1">#REF!</definedName>
    <definedName name="C_">#REF!</definedName>
    <definedName name="C_C_Balance">#REF!</definedName>
    <definedName name="C_C_BalanceA">#REF!</definedName>
    <definedName name="C_C_BalanceF">#REF!</definedName>
    <definedName name="C_C_BalanceH">#REF!</definedName>
    <definedName name="C_C_BalanceJ">#REF!</definedName>
    <definedName name="C_CONT.">#REF!</definedName>
    <definedName name="Cabezas">#REF!</definedName>
    <definedName name="CAD">#REF!</definedName>
    <definedName name="Caja">#REF!</definedName>
    <definedName name="cambio">#REF!</definedName>
    <definedName name="cambiop">#REF!</definedName>
    <definedName name="cambiox">#REF!</definedName>
    <definedName name="cambioy">#REF!</definedName>
    <definedName name="canal" localSheetId="3">#REF!</definedName>
    <definedName name="canal">#REF!</definedName>
    <definedName name="CAP_INTEGR">#REF!</definedName>
    <definedName name="CAPITAL_MINIMO_BCP">#REF!</definedName>
    <definedName name="CAPITAL_MINIMO_BCP_2">#REF!</definedName>
    <definedName name="CAPITAL_SOCIAL_1">#REF!</definedName>
    <definedName name="CAPITAL_SOCIAL_2">#REF!</definedName>
    <definedName name="Capitali">#REF!</definedName>
    <definedName name="CARA">#REF!</definedName>
    <definedName name="CARATULA">#REF!</definedName>
    <definedName name="CARG_DIFER">#REF!</definedName>
    <definedName name="CBA">#REF!</definedName>
    <definedName name="CC" localSheetId="3">#REF!</definedName>
    <definedName name="CC">#REF!</definedName>
    <definedName name="CD">#REF!</definedName>
    <definedName name="CDG">#REF!</definedName>
    <definedName name="cdghjf">#REF!</definedName>
    <definedName name="cdgiro">#REF!</definedName>
    <definedName name="cdmzn">#REF!</definedName>
    <definedName name="CDMZO">#REF!</definedName>
    <definedName name="cdrogtos">#REF!</definedName>
    <definedName name="cdrogtoscomb">#REF!</definedName>
    <definedName name="cdrogtoshold">#REF!</definedName>
    <definedName name="CdroGtosHYP">#REF!</definedName>
    <definedName name="cdrogtosnorte">#REF!</definedName>
    <definedName name="CdroGtosSAP">#REF!</definedName>
    <definedName name="cdrogtossur">#REF!</definedName>
    <definedName name="cdsj1">#REF!</definedName>
    <definedName name="cdsj2">#REF!</definedName>
    <definedName name="cdsjo">#REF!</definedName>
    <definedName name="CDT">#REF!</definedName>
    <definedName name="cdtn">#REF!</definedName>
    <definedName name="cdto">#REF!</definedName>
    <definedName name="cdttro">#REF!</definedName>
    <definedName name="celso">#REF!</definedName>
    <definedName name="CFC">#REF!</definedName>
    <definedName name="cgp">#REF!</definedName>
    <definedName name="CH_">#REF!</definedName>
    <definedName name="chart1" localSheetId="3">#REF!</definedName>
    <definedName name="chart1">#REF!</definedName>
    <definedName name="Chave">#REF!</definedName>
    <definedName name="chcontrole">#REF!</definedName>
    <definedName name="CLIENT_NAME">#REF!</definedName>
    <definedName name="cliente" localSheetId="3">#REF!</definedName>
    <definedName name="cliente">#REF!</definedName>
    <definedName name="cliente2" localSheetId="3">#REF!</definedName>
    <definedName name="cliente2">#REF!</definedName>
    <definedName name="Clientes" localSheetId="3">#REF!</definedName>
    <definedName name="Clientes">#REF!</definedName>
    <definedName name="Clients_Population_Total" localSheetId="3">#REF!</definedName>
    <definedName name="Clients_Population_Total">#REF!</definedName>
    <definedName name="cndsuuuuuuuuuuuuuuuuuuuuuuuuuuuuuuuuuuuuuuuuuuuuuuuuuuuuu" hidden="1">#REF!</definedName>
    <definedName name="co" localSheetId="3">#REF!</definedName>
    <definedName name="co">#REF!</definedName>
    <definedName name="codigos">#REF!</definedName>
    <definedName name="COEF">#N/A</definedName>
    <definedName name="colorcode">#REF!</definedName>
    <definedName name="Combin">#REF!</definedName>
    <definedName name="Comp_FPC">#REF!,#REF!,#REF!,#REF!</definedName>
    <definedName name="Company">#REF!</definedName>
    <definedName name="COMPAÑIAS" localSheetId="3">#REF!</definedName>
    <definedName name="COMPAÑIAS">#REF!</definedName>
    <definedName name="Compilacion">#REF!</definedName>
    <definedName name="complacu" localSheetId="3">#REF!</definedName>
    <definedName name="complacu">#REF!</definedName>
    <definedName name="complemes" localSheetId="3">#REF!</definedName>
    <definedName name="complemes">#REF!</definedName>
    <definedName name="compprueb">#REF!</definedName>
    <definedName name="compras">#REF!</definedName>
    <definedName name="Computed_Sample_Population_Total" localSheetId="3">#REF!</definedName>
    <definedName name="Computed_Sample_Population_Total">#REF!</definedName>
    <definedName name="CONS">#REF!</definedName>
    <definedName name="cons_previsiones_1">#REF!</definedName>
    <definedName name="cons_previsiones_2">#REF!</definedName>
    <definedName name="CONS2">#REF!</definedName>
    <definedName name="CONSTITUCION">#REF!</definedName>
    <definedName name="Contrib_acum_proyecto">#REF!</definedName>
    <definedName name="Control">#REF!</definedName>
    <definedName name="coordenadas">#REF!</definedName>
    <definedName name="copia">#REF!</definedName>
    <definedName name="COSEG">#REF!</definedName>
    <definedName name="COSEGIR">#REF!</definedName>
    <definedName name="COSEMZ">#REF!</definedName>
    <definedName name="COSEMZ1">#REF!</definedName>
    <definedName name="COSEMZ1B">#REF!</definedName>
    <definedName name="COSEMZ2">#REF!</definedName>
    <definedName name="COSEMZ2B">#REF!</definedName>
    <definedName name="COSEMZ3">#REF!</definedName>
    <definedName name="COSEMZ3B">#REF!</definedName>
    <definedName name="COSES1">#REF!</definedName>
    <definedName name="COSES2">#REF!</definedName>
    <definedName name="COSESJ">#REF!</definedName>
    <definedName name="COSESJ1">#REF!</definedName>
    <definedName name="COSESJ2">#REF!</definedName>
    <definedName name="COSESJ3">#REF!</definedName>
    <definedName name="COSETR">#REF!</definedName>
    <definedName name="COSETR1">#REF!</definedName>
    <definedName name="COSETR2">#REF!</definedName>
    <definedName name="COSETR3">#REF!</definedName>
    <definedName name="CosMz">#REF!</definedName>
    <definedName name="COST">#REF!</definedName>
    <definedName name="COST_MP" localSheetId="3">#REF!</definedName>
    <definedName name="COST_MP">#REF!</definedName>
    <definedName name="costobc">#REF!</definedName>
    <definedName name="CPC">#REF!</definedName>
    <definedName name="CPP">#REF!</definedName>
    <definedName name="CRED_DIVERSOS">#REF!</definedName>
    <definedName name="credito">#REF!</definedName>
    <definedName name="crin0010">#REF!</definedName>
    <definedName name="_xlnm.Criteria">#REF!</definedName>
    <definedName name="Critical_Component">#REF!</definedName>
    <definedName name="Critical_ComponentA">#REF!</definedName>
    <definedName name="Critical_ComponentF">#REF!</definedName>
    <definedName name="Critical_ComponentH">#REF!</definedName>
    <definedName name="Critical_ComponentJ">#REF!</definedName>
    <definedName name="CSF_DEUD_PROD_FINAN">#REF!</definedName>
    <definedName name="CSF_OTRAS_INST_FIN">#REF!</definedName>
    <definedName name="CSNF_DEU_PROD_FIN">#REF!</definedName>
    <definedName name="CSNF_INT_REPO">#REF!</definedName>
    <definedName name="CSNF_PREST_">#REF!</definedName>
    <definedName name="CSNF_PREV">#REF!</definedName>
    <definedName name="CSNF_REPO">#REF!</definedName>
    <definedName name="ctovtanorte">#REF!</definedName>
    <definedName name="CtrlExt">#REF!</definedName>
    <definedName name="CUG_Agua">#REF!</definedName>
    <definedName name="Cuota_Fija">#REF!</definedName>
    <definedName name="Cuota_Telefono">#REF!</definedName>
    <definedName name="currency">#REF!</definedName>
    <definedName name="Customer">#REF!</definedName>
    <definedName name="customerld">#REF!</definedName>
    <definedName name="CustomerPCS">#REF!</definedName>
    <definedName name="CV_DEUD_PROD_FINAN">#REF!</definedName>
    <definedName name="CV_MOROSOS">#REF!</definedName>
    <definedName name="CV_PREST_SF">#REF!</definedName>
    <definedName name="CV_PREV">#REF!</definedName>
    <definedName name="CY_Accounts_Receivable" localSheetId="3">#REF!</definedName>
    <definedName name="CY_Accounts_Receivable">#REF!</definedName>
    <definedName name="CY_Administration" localSheetId="3">#REF!</definedName>
    <definedName name="CY_Administration">#REF!</definedName>
    <definedName name="CY_Cash" localSheetId="3">#REF!</definedName>
    <definedName name="CY_Cash">#REF!</definedName>
    <definedName name="CY_Cash_Div_Dec" localSheetId="3">#REF!</definedName>
    <definedName name="CY_Cash_Div_Dec">#REF!</definedName>
    <definedName name="CY_CASH_DIVIDENDS_DECLARED__per_common_share" localSheetId="3">#REF!</definedName>
    <definedName name="CY_CASH_DIVIDENDS_DECLARED__per_common_share">#REF!</definedName>
    <definedName name="CY_Common_Equity" localSheetId="3">#REF!</definedName>
    <definedName name="CY_Common_Equity">#REF!</definedName>
    <definedName name="CY_Cost_of_Sales" localSheetId="3">#REF!</definedName>
    <definedName name="CY_Cost_of_Sales">#REF!</definedName>
    <definedName name="CY_Current_Liabilities" localSheetId="3">#REF!</definedName>
    <definedName name="CY_Current_Liabilities">#REF!</definedName>
    <definedName name="CY_Deposits">#REF!</definedName>
    <definedName name="CY_Depreciation" localSheetId="3">#REF!</definedName>
    <definedName name="CY_Depreciation">#REF!</definedName>
    <definedName name="CY_Disc._Ops." localSheetId="3">#REF!</definedName>
    <definedName name="CY_Disc._Ops.">#REF!</definedName>
    <definedName name="CY_Disc_mnth">#REF!</definedName>
    <definedName name="CY_Disc_pd">#REF!</definedName>
    <definedName name="CY_Discounts">#REF!</definedName>
    <definedName name="CY_Earnings_per_share" localSheetId="3">#REF!</definedName>
    <definedName name="CY_Earnings_per_share">#REF!</definedName>
    <definedName name="CY_Extraord." localSheetId="3">#REF!</definedName>
    <definedName name="CY_Extraord.">#REF!</definedName>
    <definedName name="CY_Gross_Profit" localSheetId="3">#REF!</definedName>
    <definedName name="CY_Gross_Profit">#REF!</definedName>
    <definedName name="CY_INC_AFT_TAX" localSheetId="3">#REF!</definedName>
    <definedName name="CY_INC_AFT_TAX">#REF!</definedName>
    <definedName name="CY_INC_BEF_EXTRAORD" localSheetId="3">#REF!</definedName>
    <definedName name="CY_INC_BEF_EXTRAORD">#REF!</definedName>
    <definedName name="CY_Inc_Bef_Tax" localSheetId="3">#REF!</definedName>
    <definedName name="CY_Inc_Bef_Tax">#REF!</definedName>
    <definedName name="CY_Intangible_Assets" localSheetId="3">#REF!</definedName>
    <definedName name="CY_Intangible_Assets">#REF!</definedName>
    <definedName name="CY_Interest_Expense" localSheetId="3">#REF!</definedName>
    <definedName name="CY_Interest_Expense">#REF!</definedName>
    <definedName name="CY_Inventory" localSheetId="3">#REF!</definedName>
    <definedName name="CY_Inventory">#REF!</definedName>
    <definedName name="CY_LIABIL_EQUITY" localSheetId="3">#REF!</definedName>
    <definedName name="CY_LIABIL_EQUITY">#REF!</definedName>
    <definedName name="CY_Long_term_Debt__excl_Dfd_Taxes" localSheetId="3">#REF!</definedName>
    <definedName name="CY_Long_term_Debt__excl_Dfd_Taxes">#REF!</definedName>
    <definedName name="CY_LT_Debt" localSheetId="3">#REF!</definedName>
    <definedName name="CY_LT_Debt">#REF!</definedName>
    <definedName name="CY_Market_Value_of_Equity" localSheetId="3">#REF!</definedName>
    <definedName name="CY_Market_Value_of_Equity">#REF!</definedName>
    <definedName name="CY_Marketable_Sec" localSheetId="3">#REF!</definedName>
    <definedName name="CY_Marketable_Sec">#REF!</definedName>
    <definedName name="CY_NET_INCOME" localSheetId="3">#REF!</definedName>
    <definedName name="CY_NET_INCOME">#REF!</definedName>
    <definedName name="CY_NET_PROFIT">#REF!</definedName>
    <definedName name="CY_Net_Revenue" localSheetId="3">#REF!</definedName>
    <definedName name="CY_Net_Revenue">#REF!</definedName>
    <definedName name="CY_Operating_Income" localSheetId="3">#REF!</definedName>
    <definedName name="CY_Operating_Income">#REF!</definedName>
    <definedName name="CY_Other" localSheetId="3">#REF!</definedName>
    <definedName name="CY_Other">#REF!</definedName>
    <definedName name="CY_Other_Curr_Assets" localSheetId="3">#REF!</definedName>
    <definedName name="CY_Other_Curr_Assets">#REF!</definedName>
    <definedName name="CY_Other_LT_Assets" localSheetId="3">#REF!</definedName>
    <definedName name="CY_Other_LT_Assets">#REF!</definedName>
    <definedName name="CY_Other_LT_Liabilities" localSheetId="3">#REF!</definedName>
    <definedName name="CY_Other_LT_Liabilities">#REF!</definedName>
    <definedName name="CY_Preferred_Stock" localSheetId="3">#REF!</definedName>
    <definedName name="CY_Preferred_Stock">#REF!</definedName>
    <definedName name="CY_QUICK_ASSETS" localSheetId="3">#REF!</definedName>
    <definedName name="CY_QUICK_ASSETS">#REF!</definedName>
    <definedName name="CY_Ret_mnth">#REF!</definedName>
    <definedName name="CY_Ret_pd">#REF!</definedName>
    <definedName name="CY_Retained_Earnings" localSheetId="3">#REF!</definedName>
    <definedName name="CY_Retained_Earnings">#REF!</definedName>
    <definedName name="CY_Returns">#REF!</definedName>
    <definedName name="CY_Selling" localSheetId="3">#REF!</definedName>
    <definedName name="CY_Selling">#REF!</definedName>
    <definedName name="CY_Tangible_Assets" localSheetId="3">#REF!</definedName>
    <definedName name="CY_Tangible_Assets">#REF!</definedName>
    <definedName name="CY_Tangible_Net_Worth" localSheetId="3">#REF!</definedName>
    <definedName name="CY_Tangible_Net_Worth">#REF!</definedName>
    <definedName name="CY_Taxes" localSheetId="3">#REF!</definedName>
    <definedName name="CY_Taxes">#REF!</definedName>
    <definedName name="CY_TOTAL_ASSETS" localSheetId="3">#REF!</definedName>
    <definedName name="CY_TOTAL_ASSETS">#REF!</definedName>
    <definedName name="CY_TOTAL_CURR_ASSETS" localSheetId="3">#REF!</definedName>
    <definedName name="CY_TOTAL_CURR_ASSETS">#REF!</definedName>
    <definedName name="CY_TOTAL_DEBT" localSheetId="3">#REF!</definedName>
    <definedName name="CY_TOTAL_DEBT">#REF!</definedName>
    <definedName name="CY_TOTAL_EQUITY" localSheetId="3">#REF!</definedName>
    <definedName name="CY_TOTAL_EQUITY">#REF!</definedName>
    <definedName name="CY_Trade_Payables" localSheetId="3">#REF!</definedName>
    <definedName name="CY_Trade_Payables">#REF!</definedName>
    <definedName name="CY_Weighted_Average" localSheetId="3">#REF!</definedName>
    <definedName name="CY_Weighted_Average">#REF!</definedName>
    <definedName name="CY_Working_Capital" localSheetId="3">#REF!</definedName>
    <definedName name="CY_Working_Capital">#REF!</definedName>
    <definedName name="CY_Year_Income_Statement" localSheetId="3">#REF!</definedName>
    <definedName name="CY_Year_Income_Statement">#REF!</definedName>
    <definedName name="CYB">#REF!</definedName>
    <definedName name="D">#REF!</definedName>
    <definedName name="D_">#REF!</definedName>
    <definedName name="da" localSheetId="8" hidden="1">{#N/A,#N/A,FALSE,"Aging Summary";#N/A,#N/A,FALSE,"Ratio Analysis";#N/A,#N/A,FALSE,"Test 120 Day Accts";#N/A,#N/A,FALSE,"Tickmarks"}</definedName>
    <definedName name="da" localSheetId="2" hidden="1">{#N/A,#N/A,FALSE,"Aging Summary";#N/A,#N/A,FALSE,"Ratio Analysis";#N/A,#N/A,FALSE,"Test 120 Day Accts";#N/A,#N/A,FALSE,"Tickmarks"}</definedName>
    <definedName name="da" localSheetId="4" hidden="1">{#N/A,#N/A,FALSE,"Aging Summary";#N/A,#N/A,FALSE,"Ratio Analysis";#N/A,#N/A,FALSE,"Test 120 Day Accts";#N/A,#N/A,FALSE,"Tickmarks"}</definedName>
    <definedName name="da" localSheetId="0" hidden="1">{#N/A,#N/A,FALSE,"Aging Summary";#N/A,#N/A,FALSE,"Ratio Analysis";#N/A,#N/A,FALSE,"Test 120 Day Accts";#N/A,#N/A,FALSE,"Tickmarks"}</definedName>
    <definedName name="da" localSheetId="5" hidden="1">{#N/A,#N/A,FALSE,"Aging Summary";#N/A,#N/A,FALSE,"Ratio Analysis";#N/A,#N/A,FALSE,"Test 120 Day Accts";#N/A,#N/A,FALSE,"Tickmarks"}</definedName>
    <definedName name="da" localSheetId="3" hidden="1">{#N/A,#N/A,FALSE,"Aging Summary";#N/A,#N/A,FALSE,"Ratio Analysis";#N/A,#N/A,FALSE,"Test 120 Day Accts";#N/A,#N/A,FALSE,"Tickmarks"}</definedName>
    <definedName name="da" hidden="1">{#N/A,#N/A,FALSE,"Aging Summary";#N/A,#N/A,FALSE,"Ratio Analysis";#N/A,#N/A,FALSE,"Test 120 Day Accts";#N/A,#N/A,FALSE,"Tickmarks"}</definedName>
    <definedName name="DA_2449757863500001063" hidden="1">#REF!</definedName>
    <definedName name="DA_2765004812300000105" hidden="1">#REF!</definedName>
    <definedName name="DA_2765004812300000644" hidden="1">#REF!</definedName>
    <definedName name="DA_2765004812300000647" hidden="1">#REF!</definedName>
    <definedName name="DA_2777210190000000007" hidden="1">#REF!</definedName>
    <definedName name="DAFDFAD" localSheetId="8" hidden="1">{#N/A,#N/A,FALSE,"VOL"}</definedName>
    <definedName name="DAFDFAD" localSheetId="2" hidden="1">{#N/A,#N/A,FALSE,"VOL"}</definedName>
    <definedName name="DAFDFAD" localSheetId="4" hidden="1">{#N/A,#N/A,FALSE,"VOL"}</definedName>
    <definedName name="DAFDFAD" localSheetId="0" hidden="1">{#N/A,#N/A,FALSE,"VOL"}</definedName>
    <definedName name="DAFDFAD" localSheetId="5" hidden="1">{#N/A,#N/A,FALSE,"VOL"}</definedName>
    <definedName name="DAFDFAD" localSheetId="3" hidden="1">{#N/A,#N/A,FALSE,"VOL"}</definedName>
    <definedName name="DAFDFAD" hidden="1">{#N/A,#N/A,FALSE,"VOL"}</definedName>
    <definedName name="DASA" localSheetId="3">#REF!</definedName>
    <definedName name="DASA">#REF!</definedName>
    <definedName name="data" localSheetId="3">#REF!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E">#REF!</definedName>
    <definedName name="DATE99">#REF!</definedName>
    <definedName name="datos" localSheetId="3">#REF!</definedName>
    <definedName name="datos">#REF!</definedName>
    <definedName name="dd">#REF!</definedName>
    <definedName name="DD_Curr">#REF!</definedName>
    <definedName name="DDD">#REF!</definedName>
    <definedName name="dddd">#REF!</definedName>
    <definedName name="DDDDD">#REF!</definedName>
    <definedName name="debito">#REF!</definedName>
    <definedName name="DEBITOFISCAL">#REF!</definedName>
    <definedName name="Dec_93">#REF!</definedName>
    <definedName name="dedwedwd">#REF!</definedName>
    <definedName name="Definición">#REF!</definedName>
    <definedName name="defwergtqergt">#REF!</definedName>
    <definedName name="DEPOSITOS_SF_1">#REF!</definedName>
    <definedName name="DEPOSITOS_SF_2">#REF!</definedName>
    <definedName name="DEPOSITOS_SNF_1">#REF!</definedName>
    <definedName name="DEPOSITOS_SNF_2">#REF!</definedName>
    <definedName name="Depósitso">#REF!</definedName>
    <definedName name="depreciaciones">#REF!</definedName>
    <definedName name="desc" localSheetId="3">#REF!</definedName>
    <definedName name="desc">#REF!</definedName>
    <definedName name="detaacu" localSheetId="3">#REF!</definedName>
    <definedName name="detaacu">#REF!</definedName>
    <definedName name="detail">#REF!</definedName>
    <definedName name="detail2">#REF!</definedName>
    <definedName name="Detalle_de_Bienes_de_Uso_">#REF!</definedName>
    <definedName name="detames" localSheetId="3">#REF!</definedName>
    <definedName name="detames">#REF!</definedName>
    <definedName name="DEUD_PROD_FIN">#REF!</definedName>
    <definedName name="deuxfp">#REF!</definedName>
    <definedName name="devengado">#REF!</definedName>
    <definedName name="dgh">#REF!</definedName>
    <definedName name="Diferencias_de_redondeo">#REF!</definedName>
    <definedName name="Difference">#REF!</definedName>
    <definedName name="digitalchannels">#REF!</definedName>
    <definedName name="Disagg_AR_Balance">#REF!</definedName>
    <definedName name="Disaggregations">#REF!</definedName>
    <definedName name="Disaggregations_SRD">#REF!</definedName>
    <definedName name="Disc_Allowance">#REF!</definedName>
    <definedName name="DISP_DEUD_PROD_FIN">#REF!</definedName>
    <definedName name="DISPONIBLE_1">#REF!</definedName>
    <definedName name="DISPONIBLE_2">#REF!</definedName>
    <definedName name="Dist" localSheetId="3">#REF!</definedName>
    <definedName name="Dist">#REF!</definedName>
    <definedName name="Dist_Cons">#REF!</definedName>
    <definedName name="Dist_Finc">#REF!</definedName>
    <definedName name="distribuidores" localSheetId="3">#REF!</definedName>
    <definedName name="distribuidores">#REF!</definedName>
    <definedName name="dlleu">#REF!</definedName>
    <definedName name="DLLEUR">#REF!</definedName>
    <definedName name="DOC">#REF!</definedName>
    <definedName name="Dollar_Threshold" localSheetId="3">#REF!</definedName>
    <definedName name="Dollar_Threshold">#REF!</definedName>
    <definedName name="Dollars_Threshold">#REF!</definedName>
    <definedName name="dtt" hidden="1">#REF!</definedName>
    <definedName name="DUPONT_1">#REF!</definedName>
    <definedName name="E_">#REF!</definedName>
    <definedName name="E3_">#REF!</definedName>
    <definedName name="Edesa" localSheetId="3">#REF!</definedName>
    <definedName name="Edesa">#REF!</definedName>
    <definedName name="efecto_neto_prev_1">#REF!</definedName>
    <definedName name="efecto_neto_prev_2">#REF!</definedName>
    <definedName name="effective_date">#REF!</definedName>
    <definedName name="Effective_Tax_Rate">#REF!</definedName>
    <definedName name="elasmjsdlkfjsdf">#REF!</definedName>
    <definedName name="eliminaciones">#REF!</definedName>
    <definedName name="Enero2011">#REF!</definedName>
    <definedName name="Enriputo" localSheetId="3">#REF!</definedName>
    <definedName name="Enriputo">#REF!</definedName>
    <definedName name="EOAF">#REF!</definedName>
    <definedName name="eoafh">#REF!</definedName>
    <definedName name="eoafn">#REF!</definedName>
    <definedName name="eoafs">#REF!</definedName>
    <definedName name="EPN">#REF!</definedName>
    <definedName name="EquityTable">#REF!</definedName>
    <definedName name="ERO">#REF!</definedName>
    <definedName name="Err_Box_AddSamp">#REF!</definedName>
    <definedName name="Err_Box_Rej">#REF!</definedName>
    <definedName name="Err_CellComments">#REF!</definedName>
    <definedName name="Err_SampErr">#REF!</definedName>
    <definedName name="erro">#REF!</definedName>
    <definedName name="ESP">#REF!</definedName>
    <definedName name="est" localSheetId="3">#REF!</definedName>
    <definedName name="est">#REF!</definedName>
    <definedName name="EST00">#REF!</definedName>
    <definedName name="ESTBF" localSheetId="3">#REF!</definedName>
    <definedName name="ESTBF">#REF!</definedName>
    <definedName name="ESTIMADO" localSheetId="3">#REF!</definedName>
    <definedName name="ESTIMADO">#REF!</definedName>
    <definedName name="ESTIMADOSCONTI">#REF!</definedName>
    <definedName name="EUR">#REF!</definedName>
    <definedName name="EV__LASTREFTIME__" hidden="1">38972.3597337963</definedName>
    <definedName name="Eval_btn_Ans">#REF!</definedName>
    <definedName name="Eval_MR">#REF!</definedName>
    <definedName name="EX" localSheetId="3">#REF!</definedName>
    <definedName name="EX">#REF!</definedName>
    <definedName name="Excel_BuiltIn__FilterDatabase_1_1">#REF!</definedName>
    <definedName name="Excel_BuiltIn_Print_Area_1_1">#REF!</definedName>
    <definedName name="Excel_BuiltIn_Print_Area_1_1_1">#REF!</definedName>
    <definedName name="Excel_BuiltIn_Print_Area_2">#REF!</definedName>
    <definedName name="Excel_BuiltIn_Print_Area_2_1">#REF!</definedName>
    <definedName name="Excel_BuiltIn_Print_Area_2_1_1">#REF!</definedName>
    <definedName name="Excel_BuiltIn_Print_Area_2_1_1_1">#REF!</definedName>
    <definedName name="Excel_BuiltIn_Print_Area_2_1_1_1_1">#REF!</definedName>
    <definedName name="Excel_BuiltIn_Print_Area_2_1_1_1_1_1">#REF!</definedName>
    <definedName name="Excel_BuiltIn_Print_Area_2_1_1_1_1_1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4">#REF!</definedName>
    <definedName name="Excel_BuiltIn_Print_Area_6_1_1_1">"$'OMNI 2007'.$#REF!$#REF!:$#REF!$#REF!"</definedName>
    <definedName name="Excel_BuiltIn_Print_Titles_2_1">#REF!</definedName>
    <definedName name="Expected_balance">#REF!</definedName>
    <definedName name="Expected_Error_Rate">#REF!</definedName>
    <definedName name="F_">#REF!</definedName>
    <definedName name="Factor">#REF!</definedName>
    <definedName name="FactorA">#REF!</definedName>
    <definedName name="FactorF">#REF!</definedName>
    <definedName name="FactorH">#REF!</definedName>
    <definedName name="FactorJ">#REF!</definedName>
    <definedName name="fdg">#REF!</definedName>
    <definedName name="fds">#REF!</definedName>
    <definedName name="fecha_actual">#REF!</definedName>
    <definedName name="FechaAnualCom">#REF!</definedName>
    <definedName name="FechaBalance">#REF!</definedName>
    <definedName name="FechaComparativo">#REF!</definedName>
    <definedName name="FechaLitComp">#REF!</definedName>
    <definedName name="FechaLiteral">#REF!</definedName>
    <definedName name="FERMZN">#REF!</definedName>
    <definedName name="fermzo">#REF!</definedName>
    <definedName name="fertsj1">#REF!</definedName>
    <definedName name="fertsj2">#REF!</definedName>
    <definedName name="FERTTRN">#REF!</definedName>
    <definedName name="ff">#REF!</definedName>
    <definedName name="ffffff" hidden="1">"AS2DocumentBrowse"</definedName>
    <definedName name="fgg">#REF!</definedName>
    <definedName name="fnjrjkkkkkkkkkkkkkkkk" hidden="1">#REF!</definedName>
    <definedName name="Form_TratAgua">#REF!</definedName>
    <definedName name="G_">#REF!</definedName>
    <definedName name="GA">#REF!</definedName>
    <definedName name="gald">#REF!</definedName>
    <definedName name="GAPCS">#REF!</definedName>
    <definedName name="GASTOS" localSheetId="3">#REF!</definedName>
    <definedName name="GASTOS">#REF!</definedName>
    <definedName name="GBP">#REF!</definedName>
    <definedName name="GC">#REF!</definedName>
    <definedName name="GCA">#REF!</definedName>
    <definedName name="GCC">#REF!</definedName>
    <definedName name="GCG">#REF!</definedName>
    <definedName name="GCGIR">#REF!</definedName>
    <definedName name="gcgiro">#REF!</definedName>
    <definedName name="gcgiroa">#REF!</definedName>
    <definedName name="gcgiroc">#REF!</definedName>
    <definedName name="GCMO">#REF!</definedName>
    <definedName name="GCMOA">#REF!</definedName>
    <definedName name="GCMOc">#REF!</definedName>
    <definedName name="GCMZN">#REF!</definedName>
    <definedName name="gcmzna">#REF!</definedName>
    <definedName name="gcmznb">#REF!</definedName>
    <definedName name="GCMZO">#REF!</definedName>
    <definedName name="GCS1A">#REF!</definedName>
    <definedName name="GCS1C">#REF!</definedName>
    <definedName name="GCS2A">#REF!</definedName>
    <definedName name="GCS2C">#REF!</definedName>
    <definedName name="GCSJ">#REF!</definedName>
    <definedName name="gcsja">#REF!</definedName>
    <definedName name="gcsjb">#REF!</definedName>
    <definedName name="gcsjo">#REF!</definedName>
    <definedName name="gcsjoa">#REF!</definedName>
    <definedName name="gcsjoc">#REF!</definedName>
    <definedName name="GCT">#REF!</definedName>
    <definedName name="GCTA">#REF!</definedName>
    <definedName name="GCTC">#REF!</definedName>
    <definedName name="GCTO">#REF!</definedName>
    <definedName name="GCTOa">#REF!</definedName>
    <definedName name="GCTOc">#REF!</definedName>
    <definedName name="GCTR">#REF!</definedName>
    <definedName name="gctra">#REF!</definedName>
    <definedName name="gctrb">#REF!</definedName>
    <definedName name="GCTRO">#REF!</definedName>
    <definedName name="GDG">#REF!</definedName>
    <definedName name="GF_CRED_VEN">#REF!</definedName>
    <definedName name="GF_CRED_VIG_SF">#REF!</definedName>
    <definedName name="GF_CRED_VIG_SNF">#REF!</definedName>
    <definedName name="GF_RENT_VAL_PUB">#REF!</definedName>
    <definedName name="GF_VAL_ACT_PAS">#REF!</definedName>
    <definedName name="gg">#REF!</definedName>
    <definedName name="GIRASOL">#REF!</definedName>
    <definedName name="GM">#REF!</definedName>
    <definedName name="_xlnm.Recorder">#REF!</definedName>
    <definedName name="grandes3">#REF!</definedName>
    <definedName name="GUARDIAN">#REF!</definedName>
    <definedName name="h">#REF!</definedName>
    <definedName name="H_">#REF!</definedName>
    <definedName name="Hea">#REF!</definedName>
    <definedName name="hh">#REF!</definedName>
    <definedName name="hhhh">#REF!</definedName>
    <definedName name="hi">#REF!</definedName>
    <definedName name="histor" localSheetId="3">#REF!</definedName>
    <definedName name="histor">#REF!</definedName>
    <definedName name="historicosstradcodigo">#REF!</definedName>
    <definedName name="historicostrad">#REF!</definedName>
    <definedName name="hjkhjficjnkdhfoikds" hidden="1">#REF!</definedName>
    <definedName name="HojaMacro2">#REF!</definedName>
    <definedName name="HojaMacro3">#REF!</definedName>
    <definedName name="HojaMacro4">#REF!</definedName>
    <definedName name="hojamacro5">#REF!</definedName>
    <definedName name="hojamacro5ing">#REF!</definedName>
    <definedName name="Hola">#REF!</definedName>
    <definedName name="I">#REF!</definedName>
    <definedName name="I_">#REF!</definedName>
    <definedName name="IBSA_AC">#REF!</definedName>
    <definedName name="IBSA_MES">#REF!</definedName>
    <definedName name="IC">#REF!</definedName>
    <definedName name="Imp_a_la_Renta_1208">#REF!</definedName>
    <definedName name="imp_PyL">#REF!</definedName>
    <definedName name="IMP_RENTA">#REF!</definedName>
    <definedName name="Impresión_Anexo_A">#REF!</definedName>
    <definedName name="Impresión_Anexo_E">#REF!</definedName>
    <definedName name="Impresión_Anexo_H">#REF!</definedName>
    <definedName name="Impresión_de_EEPN">#REF!</definedName>
    <definedName name="Impto_a_la_renta">#REF!</definedName>
    <definedName name="Impto_a_la_renta_06_07">#REF!</definedName>
    <definedName name="Impto_a_la_renta_08">#REF!</definedName>
    <definedName name="in" hidden="1">#REF!</definedName>
    <definedName name="INC">#REF!</definedName>
    <definedName name="INDEXAC_CAPITAL">#REF!</definedName>
    <definedName name="Ing_Neto">#REF!</definedName>
    <definedName name="ingl">#REF!</definedName>
    <definedName name="INGMZN1">#REF!</definedName>
    <definedName name="INGMZN1B">#REF!</definedName>
    <definedName name="INGMZN2">#REF!</definedName>
    <definedName name="INGMZN2B">#REF!</definedName>
    <definedName name="INGMZN3">#REF!</definedName>
    <definedName name="INGMZN3B">#REF!</definedName>
    <definedName name="Ingreso_Neto">#REF!</definedName>
    <definedName name="INGRESOS_FINANCIEROS_NETOS_1">#REF!</definedName>
    <definedName name="INGRESOS_FINANCIEROS_NETOS_2">#REF!</definedName>
    <definedName name="INGSJ1">#REF!</definedName>
    <definedName name="INGSJ2">#REF!</definedName>
    <definedName name="INGSJ3">#REF!</definedName>
    <definedName name="INGTR1">#REF!</definedName>
    <definedName name="INGTR2">#REF!</definedName>
    <definedName name="INGTR3">#REF!</definedName>
    <definedName name="ins">#REF!</definedName>
    <definedName name="INT">#REF!</definedName>
    <definedName name="intangcomb">#REF!</definedName>
    <definedName name="intanghold">#REF!</definedName>
    <definedName name="intangnorte">#REF!</definedName>
    <definedName name="intangsur">#REF!</definedName>
    <definedName name="INTER">#REF!</definedName>
    <definedName name="Interval" localSheetId="3">#REF!</definedName>
    <definedName name="Interval">#REF!</definedName>
    <definedName name="INV_BIEN_ADJUD">#REF!</definedName>
    <definedName name="INV_OTRAS_INV">#REF!</definedName>
    <definedName name="INV_PREV">#REF!</definedName>
    <definedName name="invnorte">#REF!</definedName>
    <definedName name="invsur">#REF!</definedName>
    <definedName name="IR_detalle_ac">#REF!</definedName>
    <definedName name="IR_Resumen_ac">#REF!</definedName>
    <definedName name="IR_Resumen_mes">#REF!</definedName>
    <definedName name="IRSA_AC">#REF!</definedName>
    <definedName name="IRSA_MES">#REF!</definedName>
    <definedName name="ITEM_ID">#REF!</definedName>
    <definedName name="J_">#REF!</definedName>
    <definedName name="jfafdhf">#REF!</definedName>
    <definedName name="jhhj" hidden="1">#REF!</definedName>
    <definedName name="jj">#REF!</definedName>
    <definedName name="jjee">#REF!</definedName>
    <definedName name="jkkj" hidden="1">#REF!</definedName>
    <definedName name="junio">#REF!</definedName>
    <definedName name="JYGJHSDSJDFD" hidden="1">#REF!</definedName>
    <definedName name="K_">#REF!</definedName>
    <definedName name="K2_WBEVMODE" hidden="1">-1</definedName>
    <definedName name="kdkdk">#REF!</definedName>
    <definedName name="kfdg">#REF!</definedName>
    <definedName name="kfg">#REF!</definedName>
    <definedName name="Kilogramos">#REF!</definedName>
    <definedName name="kjfjkdf">#REF!</definedName>
    <definedName name="L">#REF!</definedName>
    <definedName name="L_">#REF!</definedName>
    <definedName name="L_11">#REF!</definedName>
    <definedName name="L_12">#REF!</definedName>
    <definedName name="L_13">#REF!</definedName>
    <definedName name="L_14">#REF!</definedName>
    <definedName name="L_21">#REF!</definedName>
    <definedName name="L_22">#REF!</definedName>
    <definedName name="L_23">#REF!</definedName>
    <definedName name="L_24">#REF!</definedName>
    <definedName name="L_Adjust">#REF!</definedName>
    <definedName name="L_AJE_Tot">#REF!</definedName>
    <definedName name="L_CY_Beg">#REF!</definedName>
    <definedName name="L_CY_End">#REF!</definedName>
    <definedName name="L_PY_End">#REF!</definedName>
    <definedName name="L_RJE_Tot">#REF!</definedName>
    <definedName name="labgir">#REF!</definedName>
    <definedName name="LABMZN">#REF!</definedName>
    <definedName name="labmzo">#REF!</definedName>
    <definedName name="LABSJ">#REF!</definedName>
    <definedName name="labsj1">#REF!</definedName>
    <definedName name="labsj2">#REF!</definedName>
    <definedName name="LABTRN">#REF!</definedName>
    <definedName name="Leadsheet">#REF!</definedName>
    <definedName name="lim">#REF!</definedName>
    <definedName name="liq" localSheetId="8" hidden="1">{#N/A,#N/A,FALSE,"VOL"}</definedName>
    <definedName name="liq" localSheetId="2" hidden="1">{#N/A,#N/A,FALSE,"VOL"}</definedName>
    <definedName name="liq" localSheetId="4" hidden="1">{#N/A,#N/A,FALSE,"VOL"}</definedName>
    <definedName name="liq" localSheetId="0" hidden="1">{#N/A,#N/A,FALSE,"VOL"}</definedName>
    <definedName name="liq" localSheetId="5" hidden="1">{#N/A,#N/A,FALSE,"VOL"}</definedName>
    <definedName name="liq" localSheetId="3" hidden="1">{#N/A,#N/A,FALSE,"VOL"}</definedName>
    <definedName name="liq" hidden="1">{#N/A,#N/A,FALSE,"VOL"}</definedName>
    <definedName name="Liq_FPC">#REF!,#REF!,#REF!,#REF!</definedName>
    <definedName name="List_ARPopulation">#REF!</definedName>
    <definedName name="List_Curr">#REF!</definedName>
    <definedName name="List_ExpandedTesting">#REF!</definedName>
    <definedName name="List_Level_Assr">#REF!</definedName>
    <definedName name="List_LevelAssurance">#REF!</definedName>
    <definedName name="List_Number_of_Exceptions_Identified">#REF!</definedName>
    <definedName name="List_NumberTolerableExceptions">#REF!</definedName>
    <definedName name="List_Proj_Meth">#REF!</definedName>
    <definedName name="List_Samp_Sel">#REF!</definedName>
    <definedName name="List_SampleSelectionMethod">#REF!</definedName>
    <definedName name="ListaCR">#REF!</definedName>
    <definedName name="ListaMes">#REF!</definedName>
    <definedName name="listasuper" localSheetId="3">#REF!</definedName>
    <definedName name="listasuper">#REF!</definedName>
    <definedName name="lllll">#REF!</definedName>
    <definedName name="m" hidden="1">{#N/A,#N/A,FALSE,"Aging Summary";#N/A,#N/A,FALSE,"Ratio Analysis";#N/A,#N/A,FALSE,"Test 120 Day Accts";#N/A,#N/A,FALSE,"Tickmarks"}</definedName>
    <definedName name="M_">#REF!</definedName>
    <definedName name="MAD">#REF!</definedName>
    <definedName name="Maintenance">#REF!</definedName>
    <definedName name="maintenanceld">#REF!</definedName>
    <definedName name="MaintenancePCS">#REF!</definedName>
    <definedName name="marca" localSheetId="3">#REF!</definedName>
    <definedName name="marca">#REF!</definedName>
    <definedName name="Marcas" localSheetId="3">#REF!</definedName>
    <definedName name="Marcas">#REF!</definedName>
    <definedName name="mayo">#REF!</definedName>
    <definedName name="menorte">#REF!</definedName>
    <definedName name="Mes">#REF!</definedName>
    <definedName name="MESFCSER">#REF!</definedName>
    <definedName name="mesvtaBC">#REF!</definedName>
    <definedName name="MESVTABCPRE">#REF!</definedName>
    <definedName name="MIL">#REF!</definedName>
    <definedName name="Minimis">#REF!</definedName>
    <definedName name="MKT">#REF!</definedName>
    <definedName name="mktld">#REF!</definedName>
    <definedName name="MKTPCS">#REF!</definedName>
    <definedName name="mmmm">#REF!</definedName>
    <definedName name="Modificar_celdas_Anexo_A">#REF!</definedName>
    <definedName name="Monetary_precision">#REF!</definedName>
    <definedName name="Monetary_precisionA">#REF!</definedName>
    <definedName name="Monetary_precisionF">#REF!</definedName>
    <definedName name="Monetary_precisionH">#REF!</definedName>
    <definedName name="Monetary_precisionJ">#REF!</definedName>
    <definedName name="MostRecentPeriod">#REF!</definedName>
    <definedName name="movimientos">#REF!</definedName>
    <definedName name="MP" localSheetId="3">#REF!</definedName>
    <definedName name="MP">#REF!</definedName>
    <definedName name="MP_AR_Balance">#REF!</definedName>
    <definedName name="MP_SRD">#REF!</definedName>
    <definedName name="mue">#REF!</definedName>
    <definedName name="Muestrini" hidden="1">3</definedName>
    <definedName name="MXP">#REF!</definedName>
    <definedName name="N_">#REF!</definedName>
    <definedName name="nada">#REF!</definedName>
    <definedName name="NAVB">#REF!</definedName>
    <definedName name="ncjdbjfkw" hidden="1">#REF!</definedName>
    <definedName name="NDJFDOVFD" hidden="1">#REF!</definedName>
    <definedName name="NETO_DIST">#REF!</definedName>
    <definedName name="Networ">#REF!</definedName>
    <definedName name="Network">#REF!</definedName>
    <definedName name="networkld">#REF!</definedName>
    <definedName name="NetworkPCS">#REF!</definedName>
    <definedName name="new" localSheetId="8" hidden="1">{#N/A,#N/A,FALSE,"Aging Summary";#N/A,#N/A,FALSE,"Ratio Analysis";#N/A,#N/A,FALSE,"Test 120 Day Accts";#N/A,#N/A,FALSE,"Tickmarks"}</definedName>
    <definedName name="new" localSheetId="4" hidden="1">{#N/A,#N/A,FALSE,"Aging Summary";#N/A,#N/A,FALSE,"Ratio Analysis";#N/A,#N/A,FALSE,"Test 120 Day Accts";#N/A,#N/A,FALSE,"Tickmarks"}</definedName>
    <definedName name="new" localSheetId="0" hidden="1">{#N/A,#N/A,FALSE,"Aging Summary";#N/A,#N/A,FALSE,"Ratio Analysis";#N/A,#N/A,FALSE,"Test 120 Day Accts";#N/A,#N/A,FALSE,"Tickmarks"}</definedName>
    <definedName name="new" localSheetId="5" hidden="1">{#N/A,#N/A,FALSE,"Aging Summary";#N/A,#N/A,FALSE,"Ratio Analysis";#N/A,#N/A,FALSE,"Test 120 Day Accts";#N/A,#N/A,FALSE,"Tickmarks"}</definedName>
    <definedName name="new" localSheetId="3" hidden="1">{#N/A,#N/A,FALSE,"Aging Summary";#N/A,#N/A,FALSE,"Ratio Analysis";#N/A,#N/A,FALSE,"Test 120 Day Accts";#N/A,#N/A,FALSE,"Tickmarks"}</definedName>
    <definedName name="new" hidden="1">{#N/A,#N/A,FALSE,"Aging Summary";#N/A,#N/A,FALSE,"Ratio Analysis";#N/A,#N/A,FALSE,"Test 120 Day Accts";#N/A,#N/A,FALSE,"Tickmarks"}</definedName>
    <definedName name="newname">#REF!</definedName>
    <definedName name="ngughuiyhuhhhhhhhhhhhhhhhhhh" localSheetId="5" hidden="1">#REF!</definedName>
    <definedName name="ngughuiyhuhhhhhhhhhhhhhhhhhh" hidden="1">#REF!</definedName>
    <definedName name="njkhoikh" localSheetId="5" hidden="1">#REF!</definedName>
    <definedName name="njkhoikh" hidden="1">#REF!</definedName>
    <definedName name="nmm" localSheetId="8" hidden="1">{#N/A,#N/A,FALSE,"VOL"}</definedName>
    <definedName name="nmm" localSheetId="2" hidden="1">{#N/A,#N/A,FALSE,"VOL"}</definedName>
    <definedName name="nmm" localSheetId="4" hidden="1">{#N/A,#N/A,FALSE,"VOL"}</definedName>
    <definedName name="nmm" localSheetId="0" hidden="1">{#N/A,#N/A,FALSE,"VOL"}</definedName>
    <definedName name="nmm" localSheetId="5" hidden="1">{#N/A,#N/A,FALSE,"VOL"}</definedName>
    <definedName name="nmm" localSheetId="3" hidden="1">{#N/A,#N/A,FALSE,"VOL"}</definedName>
    <definedName name="nmm" hidden="1">{#N/A,#N/A,FALSE,"VOL"}</definedName>
    <definedName name="NO" localSheetId="8" hidden="1">{#N/A,#N/A,FALSE,"VOL"}</definedName>
    <definedName name="NO" localSheetId="2" hidden="1">{#N/A,#N/A,FALSE,"VOL"}</definedName>
    <definedName name="NO" localSheetId="4" hidden="1">{#N/A,#N/A,FALSE,"VOL"}</definedName>
    <definedName name="NO" localSheetId="0" hidden="1">{#N/A,#N/A,FALSE,"VOL"}</definedName>
    <definedName name="NO" localSheetId="5" hidden="1">{#N/A,#N/A,FALSE,"VOL"}</definedName>
    <definedName name="NO" localSheetId="3" hidden="1">{#N/A,#N/A,FALSE,"VOL"}</definedName>
    <definedName name="NO" hidden="1">{#N/A,#N/A,FALSE,"VOL"}</definedName>
    <definedName name="NonTop_Stratum_Value" localSheetId="3">#REF!</definedName>
    <definedName name="NonTop_Stratum_Value">#REF!</definedName>
    <definedName name="Nota_10">#REF!</definedName>
    <definedName name="Nota_11">#REF!</definedName>
    <definedName name="Nota_8">#REF!</definedName>
    <definedName name="Nota_9">#REF!</definedName>
    <definedName name="Nota1">#REF!</definedName>
    <definedName name="Nota10">#REF!</definedName>
    <definedName name="nota108">#REF!</definedName>
    <definedName name="Nota12">#REF!</definedName>
    <definedName name="Nota13">#REF!</definedName>
    <definedName name="Nota14">#REF!</definedName>
    <definedName name="Nota15">#REF!</definedName>
    <definedName name="Nota16">#REF!</definedName>
    <definedName name="Nota17">#REF!</definedName>
    <definedName name="Nota2">#REF!</definedName>
    <definedName name="Nota3">#REF!</definedName>
    <definedName name="Nota4">#REF!</definedName>
    <definedName name="Nota5">#REF!</definedName>
    <definedName name="Nota6">#REF!</definedName>
    <definedName name="Nota7">#REF!</definedName>
    <definedName name="Nota8">#REF!</definedName>
    <definedName name="Nota9">#REF!</definedName>
    <definedName name="Number_of_Selections">#REF!</definedName>
    <definedName name="Numof_Selections2">#REF!</definedName>
    <definedName name="NZD">#REF!</definedName>
    <definedName name="Ñ_">#REF!</definedName>
    <definedName name="ñfdsl" localSheetId="5">#REF!</definedName>
    <definedName name="ñfdsl">#REF!</definedName>
    <definedName name="ññ" localSheetId="5">#REF!</definedName>
    <definedName name="ññ">#REF!</definedName>
    <definedName name="O_">#REF!</definedName>
    <definedName name="OBLIG_DIV_ACREED_SOC">#REF!</definedName>
    <definedName name="OBLIG_DIV_OTRAS">#REF!</definedName>
    <definedName name="OBLIG_DIVER">#REF!</definedName>
    <definedName name="OBS">#REF!</definedName>
    <definedName name="OCC">#REF!</definedName>
    <definedName name="OCNC">#REF!</definedName>
    <definedName name="Octuber">#REF!</definedName>
    <definedName name="OD_ACREED_FISC">#REF!</definedName>
    <definedName name="OGO_GAN_CRED_DIV">#REF!</definedName>
    <definedName name="OGO_REN_BIENES">#REF!</definedName>
    <definedName name="OGO_RES_OP_CAMB">#REF!</definedName>
    <definedName name="OL">#REF!</definedName>
    <definedName name="OLE_LINK1" localSheetId="5">'Nota 1 a Nota 8'!#REF!</definedName>
    <definedName name="oo">#REF!</definedName>
    <definedName name="OPC">#REF!</definedName>
    <definedName name="OPO_AMORT_CARG_DIF">#REF!</definedName>
    <definedName name="OPO_DEPREC">#REF!</definedName>
    <definedName name="OPO_GTOS_GEN">#REF!</definedName>
    <definedName name="OPO_OTRAS">#REF!</definedName>
    <definedName name="OPO_RET_PERS_CARG_SOC">#REF!</definedName>
    <definedName name="OPO_VAL_OTROS_ACT_PAS">#REF!</definedName>
    <definedName name="OPPROD" localSheetId="5">#REF!</definedName>
    <definedName name="OPPROD" localSheetId="3">#REF!</definedName>
    <definedName name="OPPROD">#REF!</definedName>
    <definedName name="opt" localSheetId="5">#REF!</definedName>
    <definedName name="opt">#REF!</definedName>
    <definedName name="optr">#REF!</definedName>
    <definedName name="OSF_ACREED_CARG_FIN">#REF!</definedName>
    <definedName name="OSF_CRED_DOC_DIF">#REF!</definedName>
    <definedName name="OSF_OTRAS_INST_FINAN">#REF!</definedName>
    <definedName name="OSF_PREST_ENT_FINAN">#REF!</definedName>
    <definedName name="OSNF_ACREED_CARG_FINAN">#REF!</definedName>
    <definedName name="OSNF_DEP_SEC_PRIV">#REF!</definedName>
    <definedName name="OSNF_DEP_SEC_PUB">#REF!</definedName>
    <definedName name="OSNF_REPO">#REF!</definedName>
    <definedName name="Others">#REF!</definedName>
    <definedName name="othersld">#REF!</definedName>
    <definedName name="OthersPCS">#REF!</definedName>
    <definedName name="OTRAS_INST_FINAN">#REF!</definedName>
    <definedName name="P_">#REF!</definedName>
    <definedName name="PANEL">#REF!</definedName>
    <definedName name="PARAGUAY" localSheetId="3">#REF!</definedName>
    <definedName name="PARAGUAY">#REF!</definedName>
    <definedName name="PARCIALES">#REF!</definedName>
    <definedName name="participa" localSheetId="3">#REF!</definedName>
    <definedName name="participa">#REF!</definedName>
    <definedName name="Partidas_seleccionadas_test_de_">#REF!</definedName>
    <definedName name="Partidas_Selecionadas">#REF!</definedName>
    <definedName name="PAS_CORR_07">#REF!</definedName>
    <definedName name="pasivo">#REF!</definedName>
    <definedName name="pasivo_dic_07">#REF!</definedName>
    <definedName name="pasivo_y_pat_neto">#REF!</definedName>
    <definedName name="patrimonial">#REF!</definedName>
    <definedName name="Patrimonio_Neto">#REF!</definedName>
    <definedName name="PATRIMONIO_NETO_1">#REF!</definedName>
    <definedName name="PATRIMONIO_NETO_2">#REF!</definedName>
    <definedName name="PBG">#REF!</definedName>
    <definedName name="pbgir">#REF!</definedName>
    <definedName name="PBGIRA">#REF!</definedName>
    <definedName name="PBGIRC">#REF!</definedName>
    <definedName name="PBMZ">#REF!</definedName>
    <definedName name="PBMZA">#REF!</definedName>
    <definedName name="PBMZC">#REF!</definedName>
    <definedName name="PBS">#REF!</definedName>
    <definedName name="PBS2A">#REF!</definedName>
    <definedName name="PBS2C">#REF!</definedName>
    <definedName name="PBSA">#REF!</definedName>
    <definedName name="PBSC">#REF!</definedName>
    <definedName name="PBSJ">#REF!</definedName>
    <definedName name="PBT">#REF!</definedName>
    <definedName name="PBTA">#REF!</definedName>
    <definedName name="PBTC">#REF!</definedName>
    <definedName name="PBTR">#REF!</definedName>
    <definedName name="Percent_Threshold" localSheetId="3">#REF!</definedName>
    <definedName name="Percent_Threshold">#REF!</definedName>
    <definedName name="Percentage_Threshold">#REF!</definedName>
    <definedName name="percepyreten">#REF!</definedName>
    <definedName name="PERIOD_END">#REF!</definedName>
    <definedName name="pf">#REF!</definedName>
    <definedName name="PF_OBLIG_SEC_FINAN">#REF!</definedName>
    <definedName name="PF_OBLIG_SEC_NF">#REF!</definedName>
    <definedName name="PIR">#REF!</definedName>
    <definedName name="pisscj">#REF!</definedName>
    <definedName name="Pivot1">#REF!</definedName>
    <definedName name="PL_Actual">#REF!</definedName>
    <definedName name="PL_Anterior">#REF!</definedName>
    <definedName name="PL_Dollar_Threshold" localSheetId="3">#REF!</definedName>
    <definedName name="PL_Dollar_Threshold">#REF!</definedName>
    <definedName name="PL_Mov_Periodo">#REF!</definedName>
    <definedName name="PL_Percent_Threshold" localSheetId="3">#REF!</definedName>
    <definedName name="PL_Percent_Threshold">#REF!</definedName>
    <definedName name="Planilhas">#REF!</definedName>
    <definedName name="PLANILLA_DE_PREPARACION">#REF!</definedName>
    <definedName name="PLANILLA_DE_TRANSFERENCIA">#REF!</definedName>
    <definedName name="Planning_Materiality">#REF!</definedName>
    <definedName name="Planning_MaterialityA">#REF!</definedName>
    <definedName name="Planning_MaterialityF">#REF!</definedName>
    <definedName name="Planning_MaterialityH">#REF!</definedName>
    <definedName name="Planning_MaterialityJ">#REF!</definedName>
    <definedName name="PLZ">#REF!</definedName>
    <definedName name="pmdll">#REF!</definedName>
    <definedName name="pmoslpcomb1">#REF!</definedName>
    <definedName name="pmoslpcomb2">#REF!</definedName>
    <definedName name="pmoslpnorte1">#REF!</definedName>
    <definedName name="pmoslpnorte2">#REF!</definedName>
    <definedName name="pmoslpsur1">#REF!</definedName>
    <definedName name="pmoslpsur2">#REF!</definedName>
    <definedName name="PMXDLL">#REF!</definedName>
    <definedName name="PN">#REF!</definedName>
    <definedName name="POLYAR" localSheetId="3">#REF!</definedName>
    <definedName name="POLYAR">#REF!</definedName>
    <definedName name="Pop_Sig_T">#REF!</definedName>
    <definedName name="Post_tax_monetary_precision">#REF!</definedName>
    <definedName name="potir">#REF!</definedName>
    <definedName name="ppc" localSheetId="3">#REF!</definedName>
    <definedName name="ppc">#REF!</definedName>
    <definedName name="ppppp">#REF!</definedName>
    <definedName name="pr" localSheetId="3">#REF!</definedName>
    <definedName name="pr">#REF!</definedName>
    <definedName name="Pre_tax_Materiality">#REF!</definedName>
    <definedName name="PREPARED_BY">#REF!</definedName>
    <definedName name="PREPARED_DATE">#REF!</definedName>
    <definedName name="Pres_Res">#REF!</definedName>
    <definedName name="PRESTAMOS_SF_1">#REF!</definedName>
    <definedName name="PRESTAMOS_SF_2">#REF!</definedName>
    <definedName name="PRESTAMOS_SNF_1">#REF!</definedName>
    <definedName name="PRESTAMOS_SNF_2">#REF!</definedName>
    <definedName name="PRESTAMOS_VENCIDOS_1">#REF!</definedName>
    <definedName name="PRESTAMOS_VENCIDOS_2">#REF!</definedName>
    <definedName name="Presupuesto">#REF!,#REF!,#REF!,#REF!</definedName>
    <definedName name="PREV_CONST">#REF!</definedName>
    <definedName name="PREV_DESAF">#REF!</definedName>
    <definedName name="PREV_DISP">#REF!</definedName>
    <definedName name="previs">#REF!</definedName>
    <definedName name="prevnorte">#REF!</definedName>
    <definedName name="prevsur">#REF!</definedName>
    <definedName name="PRINT_AREA_MI">#REF!</definedName>
    <definedName name="PRINT_TITLES_MI">#REF!</definedName>
    <definedName name="PRIOR_DT">#REF!</definedName>
    <definedName name="Proc">#REF!</definedName>
    <definedName name="PRODUCTO">#REF!</definedName>
    <definedName name="PROV">#REF!</definedName>
    <definedName name="Provjuicios">#REF!</definedName>
    <definedName name="prueba">#REF!</definedName>
    <definedName name="PS_Test_de_Gastos" localSheetId="5">#REF!</definedName>
    <definedName name="PS_Test_de_Gastos">#REF!</definedName>
    <definedName name="PY_Accounts_Receivable" localSheetId="3">#REF!</definedName>
    <definedName name="PY_Accounts_Receivable">#REF!</definedName>
    <definedName name="PY_Administration" localSheetId="3">#REF!</definedName>
    <definedName name="PY_Administration">#REF!</definedName>
    <definedName name="PY_Cash" localSheetId="3">#REF!</definedName>
    <definedName name="PY_Cash">#REF!</definedName>
    <definedName name="PY_Cash_Div_Dec" localSheetId="3">#REF!</definedName>
    <definedName name="PY_Cash_Div_Dec">#REF!</definedName>
    <definedName name="PY_CASH_DIVIDENDS_DECLARED__per_common_share" localSheetId="3">#REF!</definedName>
    <definedName name="PY_CASH_DIVIDENDS_DECLARED__per_common_share">#REF!</definedName>
    <definedName name="PY_Common_Equity" localSheetId="3">#REF!</definedName>
    <definedName name="PY_Common_Equity">#REF!</definedName>
    <definedName name="PY_Cost_of_Sales" localSheetId="3">#REF!</definedName>
    <definedName name="PY_Cost_of_Sales">#REF!</definedName>
    <definedName name="PY_Current_Liabilities" localSheetId="3">#REF!</definedName>
    <definedName name="PY_Current_Liabilities">#REF!</definedName>
    <definedName name="PY_Deposits">#REF!</definedName>
    <definedName name="PY_Depreciation" localSheetId="3">#REF!</definedName>
    <definedName name="PY_Depreciation">#REF!</definedName>
    <definedName name="PY_Disc._Ops." localSheetId="3">#REF!</definedName>
    <definedName name="PY_Disc._Ops.">#REF!</definedName>
    <definedName name="PY_Disc_allow">#REF!</definedName>
    <definedName name="PY_Disc_mnth">#REF!</definedName>
    <definedName name="PY_Disc_pd">#REF!</definedName>
    <definedName name="PY_Discounts">#REF!</definedName>
    <definedName name="PY_Earnings_per_share" localSheetId="3">#REF!</definedName>
    <definedName name="PY_Earnings_per_share">#REF!</definedName>
    <definedName name="PY_Extraord." localSheetId="3">#REF!</definedName>
    <definedName name="PY_Extraord.">#REF!</definedName>
    <definedName name="PY_Gross_Profit" localSheetId="3">#REF!</definedName>
    <definedName name="PY_Gross_Profit">#REF!</definedName>
    <definedName name="PY_INC_AFT_TAX" localSheetId="3">#REF!</definedName>
    <definedName name="PY_INC_AFT_TAX">#REF!</definedName>
    <definedName name="PY_INC_BEF_EXTRAORD" localSheetId="3">#REF!</definedName>
    <definedName name="PY_INC_BEF_EXTRAORD">#REF!</definedName>
    <definedName name="PY_Inc_Bef_Tax" localSheetId="3">#REF!</definedName>
    <definedName name="PY_Inc_Bef_Tax">#REF!</definedName>
    <definedName name="PY_Intangible_Assets" localSheetId="3">#REF!</definedName>
    <definedName name="PY_Intangible_Assets">#REF!</definedName>
    <definedName name="PY_Interest_Expense" localSheetId="3">#REF!</definedName>
    <definedName name="PY_Interest_Expense">#REF!</definedName>
    <definedName name="PY_Inventory" localSheetId="3">#REF!</definedName>
    <definedName name="PY_Inventory">#REF!</definedName>
    <definedName name="PY_LIABIL_EQUITY" localSheetId="3">#REF!</definedName>
    <definedName name="PY_LIABIL_EQUITY">#REF!</definedName>
    <definedName name="PY_Long_term_Debt__excl_Dfd_Taxes" localSheetId="3">#REF!</definedName>
    <definedName name="PY_Long_term_Debt__excl_Dfd_Taxes">#REF!</definedName>
    <definedName name="PY_LT_Debt" localSheetId="3">#REF!</definedName>
    <definedName name="PY_LT_Debt">#REF!</definedName>
    <definedName name="PY_Market_Value_of_Equity" localSheetId="3">#REF!</definedName>
    <definedName name="PY_Market_Value_of_Equity">#REF!</definedName>
    <definedName name="PY_Marketable_Sec" localSheetId="3">#REF!</definedName>
    <definedName name="PY_Marketable_Sec">#REF!</definedName>
    <definedName name="PY_NET_INCOME" localSheetId="3">#REF!</definedName>
    <definedName name="PY_NET_INCOME">#REF!</definedName>
    <definedName name="PY_NET_PROFIT">#REF!</definedName>
    <definedName name="PY_Net_Revenue" localSheetId="3">#REF!</definedName>
    <definedName name="PY_Net_Revenue">#REF!</definedName>
    <definedName name="PY_Operating_Inc" localSheetId="3">#REF!</definedName>
    <definedName name="PY_Operating_Inc">#REF!</definedName>
    <definedName name="PY_Operating_Income" localSheetId="3">#REF!</definedName>
    <definedName name="PY_Operating_Income">#REF!</definedName>
    <definedName name="PY_Other_Curr_Assets" localSheetId="3">#REF!</definedName>
    <definedName name="PY_Other_Curr_Assets">#REF!</definedName>
    <definedName name="PY_Other_Exp" localSheetId="3">#REF!</definedName>
    <definedName name="PY_Other_Exp">#REF!</definedName>
    <definedName name="PY_Other_LT_Assets" localSheetId="3">#REF!</definedName>
    <definedName name="PY_Other_LT_Assets">#REF!</definedName>
    <definedName name="PY_Other_LT_Liabilities" localSheetId="3">#REF!</definedName>
    <definedName name="PY_Other_LT_Liabilities">#REF!</definedName>
    <definedName name="PY_Preferred_Stock" localSheetId="3">#REF!</definedName>
    <definedName name="PY_Preferred_Stock">#REF!</definedName>
    <definedName name="PY_QUICK_ASSETS" localSheetId="3">#REF!</definedName>
    <definedName name="PY_QUICK_ASSETS">#REF!</definedName>
    <definedName name="PY_Ret_allow">#REF!</definedName>
    <definedName name="PY_Ret_mnth">#REF!</definedName>
    <definedName name="PY_Ret_pd">#REF!</definedName>
    <definedName name="PY_Retained_Earnings" localSheetId="3">#REF!</definedName>
    <definedName name="PY_Retained_Earnings">#REF!</definedName>
    <definedName name="PY_Returns">#REF!</definedName>
    <definedName name="PY_Selling" localSheetId="3">#REF!</definedName>
    <definedName name="PY_Selling">#REF!</definedName>
    <definedName name="PY_Tangible_Assets" localSheetId="3">#REF!</definedName>
    <definedName name="PY_Tangible_Assets">#REF!</definedName>
    <definedName name="PY_Tangible_Net_Worth" localSheetId="3">#REF!</definedName>
    <definedName name="PY_Tangible_Net_Worth">#REF!</definedName>
    <definedName name="PY_Taxes" localSheetId="3">#REF!</definedName>
    <definedName name="PY_Taxes">#REF!</definedName>
    <definedName name="PY_TOTAL_ASSETS" localSheetId="3">#REF!</definedName>
    <definedName name="PY_TOTAL_ASSETS">#REF!</definedName>
    <definedName name="PY_TOTAL_CURR_ASSETS" localSheetId="3">#REF!</definedName>
    <definedName name="PY_TOTAL_CURR_ASSETS">#REF!</definedName>
    <definedName name="PY_TOTAL_DEBT" localSheetId="3">#REF!</definedName>
    <definedName name="PY_TOTAL_DEBT">#REF!</definedName>
    <definedName name="PY_TOTAL_EQUITY" localSheetId="3">#REF!</definedName>
    <definedName name="PY_TOTAL_EQUITY">#REF!</definedName>
    <definedName name="PY_Trade_Payables" localSheetId="3">#REF!</definedName>
    <definedName name="PY_Trade_Payables">#REF!</definedName>
    <definedName name="PY_Weighted_Average" localSheetId="3">#REF!</definedName>
    <definedName name="PY_Weighted_Average">#REF!</definedName>
    <definedName name="PY_Working_Capital" localSheetId="3">#REF!</definedName>
    <definedName name="PY_Working_Capital">#REF!</definedName>
    <definedName name="PY_Year_Income_Statement" localSheetId="3">#REF!</definedName>
    <definedName name="PY_Year_Income_Statement">#REF!</definedName>
    <definedName name="PY2_Accounts_Receivable" localSheetId="3">#REF!</definedName>
    <definedName name="PY2_Accounts_Receivable">#REF!</definedName>
    <definedName name="PY2_Administration" localSheetId="3">#REF!</definedName>
    <definedName name="PY2_Administration">#REF!</definedName>
    <definedName name="PY2_Cash" localSheetId="3">#REF!</definedName>
    <definedName name="PY2_Cash">#REF!</definedName>
    <definedName name="PY2_Cash_Div_Dec" localSheetId="3">#REF!</definedName>
    <definedName name="PY2_Cash_Div_Dec">#REF!</definedName>
    <definedName name="PY2_CASH_DIVIDENDS_DECLARED__per_common_share" localSheetId="3">#REF!</definedName>
    <definedName name="PY2_CASH_DIVIDENDS_DECLARED__per_common_share">#REF!</definedName>
    <definedName name="PY2_Common_Equity" localSheetId="3">#REF!</definedName>
    <definedName name="PY2_Common_Equity">#REF!</definedName>
    <definedName name="PY2_Cost_of_Sales" localSheetId="3">#REF!</definedName>
    <definedName name="PY2_Cost_of_Sales">#REF!</definedName>
    <definedName name="PY2_Current_Liabilities" localSheetId="3">#REF!</definedName>
    <definedName name="PY2_Current_Liabilities">#REF!</definedName>
    <definedName name="PY2_Depreciation" localSheetId="3">#REF!</definedName>
    <definedName name="PY2_Depreciation">#REF!</definedName>
    <definedName name="PY2_Disc._Ops." localSheetId="3">#REF!</definedName>
    <definedName name="PY2_Disc._Ops.">#REF!</definedName>
    <definedName name="PY2_Earnings_per_share" localSheetId="3">#REF!</definedName>
    <definedName name="PY2_Earnings_per_share">#REF!</definedName>
    <definedName name="PY2_Extraord." localSheetId="3">#REF!</definedName>
    <definedName name="PY2_Extraord.">#REF!</definedName>
    <definedName name="PY2_Gross_Profit" localSheetId="3">#REF!</definedName>
    <definedName name="PY2_Gross_Profit">#REF!</definedName>
    <definedName name="PY2_INC_AFT_TAX" localSheetId="3">#REF!</definedName>
    <definedName name="PY2_INC_AFT_TAX">#REF!</definedName>
    <definedName name="PY2_INC_BEF_EXTRAORD" localSheetId="3">#REF!</definedName>
    <definedName name="PY2_INC_BEF_EXTRAORD">#REF!</definedName>
    <definedName name="PY2_Inc_Bef_Tax" localSheetId="3">#REF!</definedName>
    <definedName name="PY2_Inc_Bef_Tax">#REF!</definedName>
    <definedName name="PY2_Intangible_Assets" localSheetId="3">#REF!</definedName>
    <definedName name="PY2_Intangible_Assets">#REF!</definedName>
    <definedName name="PY2_Interest_Expense" localSheetId="3">#REF!</definedName>
    <definedName name="PY2_Interest_Expense">#REF!</definedName>
    <definedName name="PY2_Inventory" localSheetId="3">#REF!</definedName>
    <definedName name="PY2_Inventory">#REF!</definedName>
    <definedName name="PY2_LIABIL_EQUITY" localSheetId="3">#REF!</definedName>
    <definedName name="PY2_LIABIL_EQUITY">#REF!</definedName>
    <definedName name="PY2_Long_term_Debt__excl_Dfd_Taxes" localSheetId="3">#REF!</definedName>
    <definedName name="PY2_Long_term_Debt__excl_Dfd_Taxes">#REF!</definedName>
    <definedName name="PY2_LT_Debt" localSheetId="3">#REF!</definedName>
    <definedName name="PY2_LT_Debt">#REF!</definedName>
    <definedName name="PY2_Market_Value_of_Equity" localSheetId="3">#REF!</definedName>
    <definedName name="PY2_Market_Value_of_Equity">#REF!</definedName>
    <definedName name="PY2_Marketable_Sec" localSheetId="3">#REF!</definedName>
    <definedName name="PY2_Marketable_Sec">#REF!</definedName>
    <definedName name="PY2_NET_INCOME" localSheetId="3">#REF!</definedName>
    <definedName name="PY2_NET_INCOME">#REF!</definedName>
    <definedName name="PY2_NET_PROFIT">#REF!</definedName>
    <definedName name="PY2_Net_Revenue" localSheetId="3">#REF!</definedName>
    <definedName name="PY2_Net_Revenue">#REF!</definedName>
    <definedName name="PY2_Operating_Inc" localSheetId="3">#REF!</definedName>
    <definedName name="PY2_Operating_Inc">#REF!</definedName>
    <definedName name="PY2_Operating_Income" localSheetId="3">#REF!</definedName>
    <definedName name="PY2_Operating_Income">#REF!</definedName>
    <definedName name="PY2_Other_Curr_Assets" localSheetId="3">#REF!</definedName>
    <definedName name="PY2_Other_Curr_Assets">#REF!</definedName>
    <definedName name="PY2_Other_Exp." localSheetId="3">#REF!</definedName>
    <definedName name="PY2_Other_Exp.">#REF!</definedName>
    <definedName name="PY2_Other_LT_Assets" localSheetId="3">#REF!</definedName>
    <definedName name="PY2_Other_LT_Assets">#REF!</definedName>
    <definedName name="PY2_Other_LT_Liabilities" localSheetId="3">#REF!</definedName>
    <definedName name="PY2_Other_LT_Liabilities">#REF!</definedName>
    <definedName name="PY2_Preferred_Stock" localSheetId="3">#REF!</definedName>
    <definedName name="PY2_Preferred_Stock">#REF!</definedName>
    <definedName name="PY2_QUICK_ASSETS" localSheetId="3">#REF!</definedName>
    <definedName name="PY2_QUICK_ASSETS">#REF!</definedName>
    <definedName name="PY2_Retained_Earnings" localSheetId="3">#REF!</definedName>
    <definedName name="PY2_Retained_Earnings">#REF!</definedName>
    <definedName name="PY2_Selling" localSheetId="3">#REF!</definedName>
    <definedName name="PY2_Selling">#REF!</definedName>
    <definedName name="PY2_Tangible_Assets" localSheetId="3">#REF!</definedName>
    <definedName name="PY2_Tangible_Assets">#REF!</definedName>
    <definedName name="PY2_Tangible_Net_Worth" localSheetId="3">#REF!</definedName>
    <definedName name="PY2_Tangible_Net_Worth">#REF!</definedName>
    <definedName name="PY2_Taxes" localSheetId="3">#REF!</definedName>
    <definedName name="PY2_Taxes">#REF!</definedName>
    <definedName name="PY2_TOTAL_ASSETS" localSheetId="3">#REF!</definedName>
    <definedName name="PY2_TOTAL_ASSETS">#REF!</definedName>
    <definedName name="PY2_TOTAL_CURR_ASSETS" localSheetId="3">#REF!</definedName>
    <definedName name="PY2_TOTAL_CURR_ASSETS">#REF!</definedName>
    <definedName name="PY2_TOTAL_DEBT" localSheetId="3">#REF!</definedName>
    <definedName name="PY2_TOTAL_DEBT">#REF!</definedName>
    <definedName name="PY2_TOTAL_EQUITY" localSheetId="3">#REF!</definedName>
    <definedName name="PY2_TOTAL_EQUITY">#REF!</definedName>
    <definedName name="PY2_Trade_Payables" localSheetId="3">#REF!</definedName>
    <definedName name="PY2_Trade_Payables">#REF!</definedName>
    <definedName name="PY2_Weighted_Average" localSheetId="3">#REF!</definedName>
    <definedName name="PY2_Weighted_Average">#REF!</definedName>
    <definedName name="PY2_Working_Capital" localSheetId="3">#REF!</definedName>
    <definedName name="PY2_Working_Capital">#REF!</definedName>
    <definedName name="PY2_Year_Income_Statement" localSheetId="3">#REF!</definedName>
    <definedName name="PY2_Year_Income_Statement">#REF!</definedName>
    <definedName name="PY3_Accounts_Receivable" localSheetId="3">#REF!</definedName>
    <definedName name="PY3_Accounts_Receivable">#REF!</definedName>
    <definedName name="PY3_Administration" localSheetId="3">#REF!</definedName>
    <definedName name="PY3_Administration">#REF!</definedName>
    <definedName name="PY3_Cash" localSheetId="3">#REF!</definedName>
    <definedName name="PY3_Cash">#REF!</definedName>
    <definedName name="PY3_Common_Equity" localSheetId="3">#REF!</definedName>
    <definedName name="PY3_Common_Equity">#REF!</definedName>
    <definedName name="PY3_Cost_of_Sales" localSheetId="3">#REF!</definedName>
    <definedName name="PY3_Cost_of_Sales">#REF!</definedName>
    <definedName name="PY3_Current_Liabilities" localSheetId="3">#REF!</definedName>
    <definedName name="PY3_Current_Liabilities">#REF!</definedName>
    <definedName name="PY3_Depreciation" localSheetId="3">#REF!</definedName>
    <definedName name="PY3_Depreciation">#REF!</definedName>
    <definedName name="PY3_Disc._Ops." localSheetId="3">#REF!</definedName>
    <definedName name="PY3_Disc._Ops.">#REF!</definedName>
    <definedName name="PY3_Extraord." localSheetId="3">#REF!</definedName>
    <definedName name="PY3_Extraord.">#REF!</definedName>
    <definedName name="PY3_Gross_Profit" localSheetId="3">#REF!</definedName>
    <definedName name="PY3_Gross_Profit">#REF!</definedName>
    <definedName name="PY3_INC_AFT_TAX" localSheetId="3">#REF!</definedName>
    <definedName name="PY3_INC_AFT_TAX">#REF!</definedName>
    <definedName name="PY3_INC_BEF_EXTRAORD" localSheetId="3">#REF!</definedName>
    <definedName name="PY3_INC_BEF_EXTRAORD">#REF!</definedName>
    <definedName name="PY3_Inc_Bef_Tax" localSheetId="3">#REF!</definedName>
    <definedName name="PY3_Inc_Bef_Tax">#REF!</definedName>
    <definedName name="PY3_Intangible_Assets" localSheetId="3">#REF!</definedName>
    <definedName name="PY3_Intangible_Assets">#REF!</definedName>
    <definedName name="PY3_Interest_Expense" localSheetId="3">#REF!</definedName>
    <definedName name="PY3_Interest_Expense">#REF!</definedName>
    <definedName name="PY3_Inventory" localSheetId="3">#REF!</definedName>
    <definedName name="PY3_Inventory">#REF!</definedName>
    <definedName name="PY3_LIABIL_EQUITY" localSheetId="3">#REF!</definedName>
    <definedName name="PY3_LIABIL_EQUITY">#REF!</definedName>
    <definedName name="PY3_Long_term_Debt__excl_Dfd_Taxes" localSheetId="3">#REF!</definedName>
    <definedName name="PY3_Long_term_Debt__excl_Dfd_Taxes">#REF!</definedName>
    <definedName name="PY3_Marketable_Sec" localSheetId="3">#REF!</definedName>
    <definedName name="PY3_Marketable_Sec">#REF!</definedName>
    <definedName name="PY3_NET_INCOME" localSheetId="3">#REF!</definedName>
    <definedName name="PY3_NET_INCOME">#REF!</definedName>
    <definedName name="PY3_Net_Revenue" localSheetId="3">#REF!</definedName>
    <definedName name="PY3_Net_Revenue">#REF!</definedName>
    <definedName name="PY3_Operating_Inc" localSheetId="3">#REF!</definedName>
    <definedName name="PY3_Operating_Inc">#REF!</definedName>
    <definedName name="PY3_Other_Curr_Assets" localSheetId="3">#REF!</definedName>
    <definedName name="PY3_Other_Curr_Assets">#REF!</definedName>
    <definedName name="PY3_Other_Exp." localSheetId="3">#REF!</definedName>
    <definedName name="PY3_Other_Exp.">#REF!</definedName>
    <definedName name="PY3_Other_LT_Assets" localSheetId="3">#REF!</definedName>
    <definedName name="PY3_Other_LT_Assets">#REF!</definedName>
    <definedName name="PY3_Other_LT_Liabilities" localSheetId="3">#REF!</definedName>
    <definedName name="PY3_Other_LT_Liabilities">#REF!</definedName>
    <definedName name="PY3_Preferred_Stock" localSheetId="3">#REF!</definedName>
    <definedName name="PY3_Preferred_Stock">#REF!</definedName>
    <definedName name="PY3_QUICK_ASSETS" localSheetId="3">#REF!</definedName>
    <definedName name="PY3_QUICK_ASSETS">#REF!</definedName>
    <definedName name="PY3_Retained_Earnings" localSheetId="3">#REF!</definedName>
    <definedName name="PY3_Retained_Earnings">#REF!</definedName>
    <definedName name="PY3_Selling" localSheetId="3">#REF!</definedName>
    <definedName name="PY3_Selling">#REF!</definedName>
    <definedName name="PY3_Tangible_Assets" localSheetId="3">#REF!</definedName>
    <definedName name="PY3_Tangible_Assets">#REF!</definedName>
    <definedName name="PY3_Taxes" localSheetId="3">#REF!</definedName>
    <definedName name="PY3_Taxes">#REF!</definedName>
    <definedName name="PY3_TOTAL_ASSETS" localSheetId="3">#REF!</definedName>
    <definedName name="PY3_TOTAL_ASSETS">#REF!</definedName>
    <definedName name="PY3_TOTAL_CURR_ASSETS" localSheetId="3">#REF!</definedName>
    <definedName name="PY3_TOTAL_CURR_ASSETS">#REF!</definedName>
    <definedName name="PY3_TOTAL_DEBT" localSheetId="3">#REF!</definedName>
    <definedName name="PY3_TOTAL_DEBT">#REF!</definedName>
    <definedName name="PY3_TOTAL_EQUITY" localSheetId="3">#REF!</definedName>
    <definedName name="PY3_TOTAL_EQUITY">#REF!</definedName>
    <definedName name="PY3_Trade_Payables" localSheetId="3">#REF!</definedName>
    <definedName name="PY3_Trade_Payables">#REF!</definedName>
    <definedName name="PY3_Year_Income_Statement" localSheetId="3">#REF!</definedName>
    <definedName name="PY3_Year_Income_Statement">#REF!</definedName>
    <definedName name="PY4_Accounts_Receivable" localSheetId="3">#REF!</definedName>
    <definedName name="PY4_Accounts_Receivable">#REF!</definedName>
    <definedName name="PY4_Administration" localSheetId="3">#REF!</definedName>
    <definedName name="PY4_Administration">#REF!</definedName>
    <definedName name="PY4_Cash" localSheetId="3">#REF!</definedName>
    <definedName name="PY4_Cash">#REF!</definedName>
    <definedName name="PY4_Common_Equity" localSheetId="3">#REF!</definedName>
    <definedName name="PY4_Common_Equity">#REF!</definedName>
    <definedName name="PY4_Cost_of_Sales" localSheetId="3">#REF!</definedName>
    <definedName name="PY4_Cost_of_Sales">#REF!</definedName>
    <definedName name="PY4_Current_Liabilities" localSheetId="3">#REF!</definedName>
    <definedName name="PY4_Current_Liabilities">#REF!</definedName>
    <definedName name="PY4_Depreciation" localSheetId="3">#REF!</definedName>
    <definedName name="PY4_Depreciation">#REF!</definedName>
    <definedName name="PY4_Disc._Ops." localSheetId="3">#REF!</definedName>
    <definedName name="PY4_Disc._Ops.">#REF!</definedName>
    <definedName name="PY4_Extraord." localSheetId="3">#REF!</definedName>
    <definedName name="PY4_Extraord.">#REF!</definedName>
    <definedName name="PY4_Gross_Profit" localSheetId="3">#REF!</definedName>
    <definedName name="PY4_Gross_Profit">#REF!</definedName>
    <definedName name="PY4_INC_AFT_TAX" localSheetId="3">#REF!</definedName>
    <definedName name="PY4_INC_AFT_TAX">#REF!</definedName>
    <definedName name="PY4_INC_BEF_EXTRAORD" localSheetId="3">#REF!</definedName>
    <definedName name="PY4_INC_BEF_EXTRAORD">#REF!</definedName>
    <definedName name="PY4_Inc_Bef_Tax" localSheetId="3">#REF!</definedName>
    <definedName name="PY4_Inc_Bef_Tax">#REF!</definedName>
    <definedName name="PY4_Intangible_Assets" localSheetId="3">#REF!</definedName>
    <definedName name="PY4_Intangible_Assets">#REF!</definedName>
    <definedName name="PY4_Interest_Expense" localSheetId="3">#REF!</definedName>
    <definedName name="PY4_Interest_Expense">#REF!</definedName>
    <definedName name="PY4_Inventory" localSheetId="3">#REF!</definedName>
    <definedName name="PY4_Inventory">#REF!</definedName>
    <definedName name="PY4_LIABIL_EQUITY" localSheetId="3">#REF!</definedName>
    <definedName name="PY4_LIABIL_EQUITY">#REF!</definedName>
    <definedName name="PY4_Long_term_Debt__excl_Dfd_Taxes" localSheetId="3">#REF!</definedName>
    <definedName name="PY4_Long_term_Debt__excl_Dfd_Taxes">#REF!</definedName>
    <definedName name="PY4_Marketable_Sec" localSheetId="3">#REF!</definedName>
    <definedName name="PY4_Marketable_Sec">#REF!</definedName>
    <definedName name="PY4_NET_INCOME" localSheetId="3">#REF!</definedName>
    <definedName name="PY4_NET_INCOME">#REF!</definedName>
    <definedName name="PY4_Net_Revenue" localSheetId="3">#REF!</definedName>
    <definedName name="PY4_Net_Revenue">#REF!</definedName>
    <definedName name="PY4_Operating_Inc" localSheetId="3">#REF!</definedName>
    <definedName name="PY4_Operating_Inc">#REF!</definedName>
    <definedName name="PY4_Other_Cur_Assets" localSheetId="3">#REF!</definedName>
    <definedName name="PY4_Other_Cur_Assets">#REF!</definedName>
    <definedName name="PY4_Other_Exp." localSheetId="3">#REF!</definedName>
    <definedName name="PY4_Other_Exp.">#REF!</definedName>
    <definedName name="PY4_Other_LT_Assets" localSheetId="3">#REF!</definedName>
    <definedName name="PY4_Other_LT_Assets">#REF!</definedName>
    <definedName name="PY4_Other_LT_Liabilities" localSheetId="3">#REF!</definedName>
    <definedName name="PY4_Other_LT_Liabilities">#REF!</definedName>
    <definedName name="PY4_Preferred_Stock" localSheetId="3">#REF!</definedName>
    <definedName name="PY4_Preferred_Stock">#REF!</definedName>
    <definedName name="PY4_QUICK_ASSETS" localSheetId="3">#REF!</definedName>
    <definedName name="PY4_QUICK_ASSETS">#REF!</definedName>
    <definedName name="PY4_Retained_Earnings" localSheetId="3">#REF!</definedName>
    <definedName name="PY4_Retained_Earnings">#REF!</definedName>
    <definedName name="PY4_Selling" localSheetId="3">#REF!</definedName>
    <definedName name="PY4_Selling">#REF!</definedName>
    <definedName name="PY4_Tangible_Assets" localSheetId="3">#REF!</definedName>
    <definedName name="PY4_Tangible_Assets">#REF!</definedName>
    <definedName name="PY4_Taxes" localSheetId="3">#REF!</definedName>
    <definedName name="PY4_Taxes">#REF!</definedName>
    <definedName name="PY4_TOTAL_ASSETS" localSheetId="3">#REF!</definedName>
    <definedName name="PY4_TOTAL_ASSETS">#REF!</definedName>
    <definedName name="PY4_TOTAL_CURR_ASSETS" localSheetId="3">#REF!</definedName>
    <definedName name="PY4_TOTAL_CURR_ASSETS">#REF!</definedName>
    <definedName name="PY4_TOTAL_DEBT" localSheetId="3">#REF!</definedName>
    <definedName name="PY4_TOTAL_DEBT">#REF!</definedName>
    <definedName name="PY4_TOTAL_EQUITY" localSheetId="3">#REF!</definedName>
    <definedName name="PY4_TOTAL_EQUITY">#REF!</definedName>
    <definedName name="PY4_Trade_Payables" localSheetId="3">#REF!</definedName>
    <definedName name="PY4_Trade_Payables">#REF!</definedName>
    <definedName name="PY4_Year_Income_Statement" localSheetId="3">#REF!</definedName>
    <definedName name="PY4_Year_Income_Statement">#REF!</definedName>
    <definedName name="PY5_Accounts_Receivable" localSheetId="3">#REF!</definedName>
    <definedName name="PY5_Accounts_Receivable">#REF!</definedName>
    <definedName name="PY5_Administration" localSheetId="3">#REF!</definedName>
    <definedName name="PY5_Administration">#REF!</definedName>
    <definedName name="PY5_Cash" localSheetId="3">#REF!</definedName>
    <definedName name="PY5_Cash">#REF!</definedName>
    <definedName name="PY5_Common_Equity" localSheetId="3">#REF!</definedName>
    <definedName name="PY5_Common_Equity">#REF!</definedName>
    <definedName name="PY5_Cost_of_Sales" localSheetId="3">#REF!</definedName>
    <definedName name="PY5_Cost_of_Sales">#REF!</definedName>
    <definedName name="PY5_Current_Liabilities" localSheetId="3">#REF!</definedName>
    <definedName name="PY5_Current_Liabilities">#REF!</definedName>
    <definedName name="PY5_Depreciation" localSheetId="3">#REF!</definedName>
    <definedName name="PY5_Depreciation">#REF!</definedName>
    <definedName name="PY5_Disc._Ops." localSheetId="3">#REF!</definedName>
    <definedName name="PY5_Disc._Ops.">#REF!</definedName>
    <definedName name="PY5_Extraord." localSheetId="3">#REF!</definedName>
    <definedName name="PY5_Extraord.">#REF!</definedName>
    <definedName name="PY5_Gross_Profit" localSheetId="3">#REF!</definedName>
    <definedName name="PY5_Gross_Profit">#REF!</definedName>
    <definedName name="PY5_INC_AFT_TAX" localSheetId="3">#REF!</definedName>
    <definedName name="PY5_INC_AFT_TAX">#REF!</definedName>
    <definedName name="PY5_INC_BEF_EXTRAORD" localSheetId="3">#REF!</definedName>
    <definedName name="PY5_INC_BEF_EXTRAORD">#REF!</definedName>
    <definedName name="PY5_Inc_Bef_Tax" localSheetId="3">#REF!</definedName>
    <definedName name="PY5_Inc_Bef_Tax">#REF!</definedName>
    <definedName name="PY5_Intangible_Assets" localSheetId="3">#REF!</definedName>
    <definedName name="PY5_Intangible_Assets">#REF!</definedName>
    <definedName name="PY5_Interest_Expense" localSheetId="3">#REF!</definedName>
    <definedName name="PY5_Interest_Expense">#REF!</definedName>
    <definedName name="PY5_Inventory" localSheetId="3">#REF!</definedName>
    <definedName name="PY5_Inventory">#REF!</definedName>
    <definedName name="PY5_LIABIL_EQUITY" localSheetId="3">#REF!</definedName>
    <definedName name="PY5_LIABIL_EQUITY">#REF!</definedName>
    <definedName name="PY5_Long_term_Debt__excl_Dfd_Taxes" localSheetId="3">#REF!</definedName>
    <definedName name="PY5_Long_term_Debt__excl_Dfd_Taxes">#REF!</definedName>
    <definedName name="PY5_Marketable_Sec" localSheetId="3">#REF!</definedName>
    <definedName name="PY5_Marketable_Sec">#REF!</definedName>
    <definedName name="PY5_NET_INCOME" localSheetId="3">#REF!</definedName>
    <definedName name="PY5_NET_INCOME">#REF!</definedName>
    <definedName name="PY5_Net_Revenue" localSheetId="3">#REF!</definedName>
    <definedName name="PY5_Net_Revenue">#REF!</definedName>
    <definedName name="PY5_Operating_Inc" localSheetId="3">#REF!</definedName>
    <definedName name="PY5_Operating_Inc">#REF!</definedName>
    <definedName name="PY5_Other_Curr_Assets" localSheetId="3">#REF!</definedName>
    <definedName name="PY5_Other_Curr_Assets">#REF!</definedName>
    <definedName name="PY5_Other_Exp." localSheetId="3">#REF!</definedName>
    <definedName name="PY5_Other_Exp.">#REF!</definedName>
    <definedName name="PY5_Other_LT_Assets" localSheetId="3">#REF!</definedName>
    <definedName name="PY5_Other_LT_Assets">#REF!</definedName>
    <definedName name="PY5_Other_LT_Liabilities" localSheetId="3">#REF!</definedName>
    <definedName name="PY5_Other_LT_Liabilities">#REF!</definedName>
    <definedName name="PY5_Preferred_Stock" localSheetId="3">#REF!</definedName>
    <definedName name="PY5_Preferred_Stock">#REF!</definedName>
    <definedName name="PY5_QUICK_ASSETS" localSheetId="3">#REF!</definedName>
    <definedName name="PY5_QUICK_ASSETS">#REF!</definedName>
    <definedName name="PY5_Retained_Earnings" localSheetId="3">#REF!</definedName>
    <definedName name="PY5_Retained_Earnings">#REF!</definedName>
    <definedName name="PY5_Selling" localSheetId="3">#REF!</definedName>
    <definedName name="PY5_Selling">#REF!</definedName>
    <definedName name="PY5_Tangible_Assets" localSheetId="3">#REF!</definedName>
    <definedName name="PY5_Tangible_Assets">#REF!</definedName>
    <definedName name="PY5_Taxes" localSheetId="3">#REF!</definedName>
    <definedName name="PY5_Taxes">#REF!</definedName>
    <definedName name="PY5_TOTAL_ASSETS" localSheetId="3">#REF!</definedName>
    <definedName name="PY5_TOTAL_ASSETS">#REF!</definedName>
    <definedName name="PY5_TOTAL_CURR_ASSETS" localSheetId="3">#REF!</definedName>
    <definedName name="PY5_TOTAL_CURR_ASSETS">#REF!</definedName>
    <definedName name="PY5_TOTAL_DEBT" localSheetId="3">#REF!</definedName>
    <definedName name="PY5_TOTAL_DEBT">#REF!</definedName>
    <definedName name="PY5_TOTAL_EQUITY" localSheetId="3">#REF!</definedName>
    <definedName name="PY5_TOTAL_EQUITY">#REF!</definedName>
    <definedName name="PY5_Trade_Payables" localSheetId="3">#REF!</definedName>
    <definedName name="PY5_Trade_Payables">#REF!</definedName>
    <definedName name="PY5_Year_Income_Statement" localSheetId="3">#REF!</definedName>
    <definedName name="PY5_Year_Income_Statement">#REF!</definedName>
    <definedName name="Q_">#REF!</definedName>
    <definedName name="Q_ConsTratAgua">#REF!</definedName>
    <definedName name="QGPL_CLTESLB">#REF!</definedName>
    <definedName name="qqq" hidden="1">#REF!</definedName>
    <definedName name="quarter" localSheetId="3">#REF!</definedName>
    <definedName name="quarter">#REF!</definedName>
    <definedName name="R_">#REF!</definedName>
    <definedName name="R_Factor" localSheetId="3">#REF!</definedName>
    <definedName name="R_Factor">#REF!</definedName>
    <definedName name="R_Factor_AR_Balance">#REF!</definedName>
    <definedName name="R_Factor_SRD">#REF!</definedName>
    <definedName name="RANGO">#REF!</definedName>
    <definedName name="RANGO1">#REF!</definedName>
    <definedName name="RateINR">#REF!</definedName>
    <definedName name="RateRMB">#REF!</definedName>
    <definedName name="rawdata">#REF!</definedName>
    <definedName name="rawdata2">#REF!</definedName>
    <definedName name="rdos">#REF!</definedName>
    <definedName name="RE_GAN_EXTRAOR">#REF!</definedName>
    <definedName name="RE_PERD_EXTRAORD">#REF!</definedName>
    <definedName name="RENDMAXTR">#REF!</definedName>
    <definedName name="RENDMEDTR">#REF!</definedName>
    <definedName name="RENDMINTR">#REF!</definedName>
    <definedName name="RENT">#REF!</definedName>
    <definedName name="RENT1">#REF!</definedName>
    <definedName name="RENT2">#REF!</definedName>
    <definedName name="RENTAL">#REF!</definedName>
    <definedName name="RENTAL1">#REF!</definedName>
    <definedName name="Rentas">#REF!</definedName>
    <definedName name="RENTG">#REF!</definedName>
    <definedName name="RENTS1">#REF!</definedName>
    <definedName name="RENTS2">#REF!</definedName>
    <definedName name="RENTT">#REF!</definedName>
    <definedName name="rep">#REF!</definedName>
    <definedName name="Reporting_unit">#REF!</definedName>
    <definedName name="RES">#REF!</definedName>
    <definedName name="Res_a_Impto">#REF!</definedName>
    <definedName name="RES_ANTES_DE_IMPUESTOS_2">#REF!</definedName>
    <definedName name="RES_ANTES_IMPUESTOS_1">#REF!</definedName>
    <definedName name="rescoring">#REF!</definedName>
    <definedName name="RESERV_LEG">#REF!</definedName>
    <definedName name="RESERV_LEGAL">#REF!</definedName>
    <definedName name="Residual_difference">#REF!</definedName>
    <definedName name="RESUL_EJERC">#REF!</definedName>
    <definedName name="RESULT_ACUMUL">#REF!</definedName>
    <definedName name="RESULTADO_DEL_EJERCICIO_1">#REF!</definedName>
    <definedName name="RESULTADO_DEL_EJERCICIO_2">#REF!</definedName>
    <definedName name="RESULTADO_OPERATIVO_1">#REF!</definedName>
    <definedName name="Resultados">#REF!</definedName>
    <definedName name="Resumen">#REF!</definedName>
    <definedName name="Ret_Allowance">#REF!</definedName>
    <definedName name="RFYPT">#REF!</definedName>
    <definedName name="RFYPTP">#REF!</definedName>
    <definedName name="RIV">#REF!</definedName>
    <definedName name="riw">#REF!</definedName>
    <definedName name="RO">#REF!</definedName>
    <definedName name="roie">#REF!</definedName>
    <definedName name="rop">#REF!</definedName>
    <definedName name="RPTH">#REF!</definedName>
    <definedName name="rr">#REF!</definedName>
    <definedName name="RS_GANANC">#REF!</definedName>
    <definedName name="RS_PERDID">#REF!</definedName>
    <definedName name="rt">#REF!</definedName>
    <definedName name="rte">#REF!</definedName>
    <definedName name="RU_BS">#REF!</definedName>
    <definedName name="RU_Capex">#REF!</definedName>
    <definedName name="RU_CC">#REF!</definedName>
    <definedName name="RU_exp">#REF!</definedName>
    <definedName name="RU_HC">#REF!</definedName>
    <definedName name="RU_productionOH">#REF!</definedName>
    <definedName name="RU_Summary">#REF!</definedName>
    <definedName name="RUL">#REF!</definedName>
    <definedName name="RYCS">#REF!</definedName>
    <definedName name="S_">#REF!</definedName>
    <definedName name="S_AcctDes">#REF!</definedName>
    <definedName name="S_Adjust">#REF!</definedName>
    <definedName name="S_Adjust_Data">#REF!</definedName>
    <definedName name="S_Adjust_GT">#REF!</definedName>
    <definedName name="S_AJE_Tot">#REF!</definedName>
    <definedName name="S_AJE_Tot_Data">#REF!</definedName>
    <definedName name="S_AJE_Tot_GT">#REF!</definedName>
    <definedName name="S_CompNum">#REF!</definedName>
    <definedName name="S_CY_Beg">#REF!</definedName>
    <definedName name="S_CY_Beg_Data">#REF!</definedName>
    <definedName name="S_CY_Beg_GT">#REF!</definedName>
    <definedName name="S_CY_End">#REF!</definedName>
    <definedName name="S_CY_End_Data">#REF!</definedName>
    <definedName name="S_CY_End_GT">#REF!</definedName>
    <definedName name="S_Diff_Amt">#REF!</definedName>
    <definedName name="S_Diff_Pct">#REF!</definedName>
    <definedName name="S_GrpNum">#REF!</definedName>
    <definedName name="S_Headings">#REF!</definedName>
    <definedName name="S_KeyValue">#REF!</definedName>
    <definedName name="S_PY_End">#REF!</definedName>
    <definedName name="S_PY_End_Data">#REF!</definedName>
    <definedName name="S_PY_End_GT">#REF!</definedName>
    <definedName name="S_RJE_Tot">#REF!</definedName>
    <definedName name="S_RJE_Tot_Data">#REF!</definedName>
    <definedName name="S_RJE_Tot_GT">#REF!</definedName>
    <definedName name="S_RowNum">#REF!</definedName>
    <definedName name="Saída">#REF!</definedName>
    <definedName name="Saldo_s_Contabilidad_IVA">#REF!</definedName>
    <definedName name="SALDOS">#REF!</definedName>
    <definedName name="Sales">#REF!</definedName>
    <definedName name="salesld">#REF!</definedName>
    <definedName name="SalesPCS">#REF!</definedName>
    <definedName name="Samp_TM_Exp_Diff">#REF!</definedName>
    <definedName name="SAPBEXdnldView" hidden="1">"DBJMIBUR0KWE08YKHT0YI34KK"</definedName>
    <definedName name="SAPBEXrevision" localSheetId="3" hidden="1">1</definedName>
    <definedName name="SAPBEXrevision" hidden="1">3</definedName>
    <definedName name="SAPBEXsysID" hidden="1">"PLW"</definedName>
    <definedName name="SAPBEXwbID" localSheetId="3" hidden="1">"0B3C5WPQ1PKHTD1CRY997L2MI"</definedName>
    <definedName name="SAPBEXwbID" hidden="1">"14RHU0IXG8KL7C7PJMON454VM"</definedName>
    <definedName name="SAR">#REF!</definedName>
    <definedName name="sbox">#REF!</definedName>
    <definedName name="SCJ">#REF!</definedName>
    <definedName name="sd">#REF!</definedName>
    <definedName name="sdfnlsd" hidden="1">#REF!</definedName>
    <definedName name="SDSAA">#REF!</definedName>
    <definedName name="sdsd">#REF!</definedName>
    <definedName name="sectores">#REF!</definedName>
    <definedName name="sedal" localSheetId="3">#REF!</definedName>
    <definedName name="sedal">#REF!</definedName>
    <definedName name="Selected_Materiality">#REF!</definedName>
    <definedName name="Selection_Remainder" localSheetId="3">#REF!</definedName>
    <definedName name="Selection_Remainder">#REF!</definedName>
    <definedName name="semgir">#REF!</definedName>
    <definedName name="semillas">#REF!</definedName>
    <definedName name="SEMMZN">#REF!</definedName>
    <definedName name="SEMSJ">#REF!</definedName>
    <definedName name="semsj1">#REF!</definedName>
    <definedName name="semsj2">#REF!</definedName>
    <definedName name="SEMTRN">#REF!</definedName>
    <definedName name="set">#REF!</definedName>
    <definedName name="SGD">#REF!</definedName>
    <definedName name="sku" localSheetId="3">#REF!</definedName>
    <definedName name="sku">#REF!</definedName>
    <definedName name="skus" localSheetId="3">#REF!</definedName>
    <definedName name="skus">#REF!</definedName>
    <definedName name="sljñkf">#REF!</definedName>
    <definedName name="Soergo">#REF!</definedName>
    <definedName name="Software_Options">#REF!</definedName>
    <definedName name="SOJA">#REF!</definedName>
    <definedName name="soja1">#REF!</definedName>
    <definedName name="SPWS_WBID">"D5577805-D33D-4BC8-80F3-98B1615277DB"</definedName>
    <definedName name="sss">#REF!</definedName>
    <definedName name="SSSSS">#REF!</definedName>
    <definedName name="STAFE">#REF!</definedName>
    <definedName name="Starting_Point" localSheetId="3">#REF!</definedName>
    <definedName name="Starting_Point">#REF!</definedName>
    <definedName name="STKDIARIO" localSheetId="3">#REF!</definedName>
    <definedName name="STKDIARIO">#REF!</definedName>
    <definedName name="STKDIARIOPX01" localSheetId="3">#REF!</definedName>
    <definedName name="STKDIARIOPX01">#REF!</definedName>
    <definedName name="STKDIARIOPX04" localSheetId="3">#REF!</definedName>
    <definedName name="STKDIARIOPX04">#REF!</definedName>
    <definedName name="Strat_1_Def">#REF!</definedName>
    <definedName name="Strat_1_It">#REF!</definedName>
    <definedName name="Strat_1_T">#REF!</definedName>
    <definedName name="Strat_2_Def">#REF!</definedName>
    <definedName name="Strat_2_It">#REF!</definedName>
    <definedName name="Strat_2_T">#REF!</definedName>
    <definedName name="Strat_Def">#REF!</definedName>
    <definedName name="Strat_T_It">#REF!</definedName>
    <definedName name="Strat_T_T">#REF!</definedName>
    <definedName name="strMonth">#REF!</definedName>
    <definedName name="strMonthLng">#REF!</definedName>
    <definedName name="SUBPLATFORM">#REF!</definedName>
    <definedName name="SUI">#REF!</definedName>
    <definedName name="SUIP">#REF!</definedName>
    <definedName name="Suma_de_ABR_U_3">#REF!</definedName>
    <definedName name="SUMMARY" localSheetId="3">#REF!</definedName>
    <definedName name="SUMMARY">#REF!</definedName>
    <definedName name="summary2">#REF!</definedName>
    <definedName name="super" localSheetId="3">#REF!</definedName>
    <definedName name="super">#REF!</definedName>
    <definedName name="T_">#REF!</definedName>
    <definedName name="T_DEL_24">#REF!</definedName>
    <definedName name="T_DEL_25">#REF!</definedName>
    <definedName name="T_DEL_26">#REF!</definedName>
    <definedName name="T_DEL_27">#REF!</definedName>
    <definedName name="T_DEL_28">#REF!</definedName>
    <definedName name="T_Diferencias">#REF!</definedName>
    <definedName name="T_GTM_1133">#REF!</definedName>
    <definedName name="T_GTM_1333">#REF!</definedName>
    <definedName name="T_GTM_633">#REF!</definedName>
    <definedName name="T_GTM_933">#REF!</definedName>
    <definedName name="T_IND_2151">#REF!</definedName>
    <definedName name="T_IND_2211">#REF!</definedName>
    <definedName name="T_IND_2271">#REF!</definedName>
    <definedName name="T_IND_2301">#REF!</definedName>
    <definedName name="T_IND_291">#REF!</definedName>
    <definedName name="T_INS_2101">#REF!</definedName>
    <definedName name="T_INS_2111">#REF!</definedName>
    <definedName name="T_INS_2121">#REF!</definedName>
    <definedName name="T_INS_2131">#REF!</definedName>
    <definedName name="T_INS_2141">#REF!</definedName>
    <definedName name="T_INS_2161">#REF!</definedName>
    <definedName name="T_INS_2171">#REF!</definedName>
    <definedName name="T_INS_2181">#REF!</definedName>
    <definedName name="T_INS_2191">#REF!</definedName>
    <definedName name="T_INS_2201">#REF!</definedName>
    <definedName name="T_INS_2221">#REF!</definedName>
    <definedName name="T_INS_2231">#REF!</definedName>
    <definedName name="T_INS_2241">#REF!</definedName>
    <definedName name="T_INS_2251">#REF!</definedName>
    <definedName name="T_INS_2261">#REF!</definedName>
    <definedName name="T_INS_2281">#REF!</definedName>
    <definedName name="T_INS_2291">#REF!</definedName>
    <definedName name="T_INS_2311">#REF!</definedName>
    <definedName name="T_INS_2321">#REF!</definedName>
    <definedName name="tabla">#REF!</definedName>
    <definedName name="tablasun" localSheetId="3">#REF!</definedName>
    <definedName name="tablasun">#REF!</definedName>
    <definedName name="TbPy530057">#REF!</definedName>
    <definedName name="TbPy530159">#REF!</definedName>
    <definedName name="tc">#REF!</definedName>
    <definedName name="Tech">#REF!</definedName>
    <definedName name="techld">#REF!</definedName>
    <definedName name="TechPCS">#REF!</definedName>
    <definedName name="Test_de_Gastos_Mayores">#REF!</definedName>
    <definedName name="Test_Targ">#REF!</definedName>
    <definedName name="TEST0" localSheetId="3">#REF!</definedName>
    <definedName name="TEST0">#REF!</definedName>
    <definedName name="TEST1" localSheetId="3">#REF!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4">#REF!</definedName>
    <definedName name="TEST5">#REF!</definedName>
    <definedName name="TEST53">#REF!</definedName>
    <definedName name="TEST54">#REF!</definedName>
    <definedName name="TEST55">#REF!</definedName>
    <definedName name="TEST56">#REF!</definedName>
    <definedName name="TEST57">#REF!</definedName>
    <definedName name="TEST58">#REF!</definedName>
    <definedName name="TEST59">#REF!</definedName>
    <definedName name="TEST6">#REF!</definedName>
    <definedName name="TEST60">#REF!</definedName>
    <definedName name="TEST7">#REF!</definedName>
    <definedName name="TEST8">#REF!</definedName>
    <definedName name="TEST9">#REF!</definedName>
    <definedName name="TESTHKEY">#REF!</definedName>
    <definedName name="TESTKEYS" localSheetId="3">#REF!</definedName>
    <definedName name="TESTKEYS">#REF!</definedName>
    <definedName name="TESTVKEY">#REF!</definedName>
    <definedName name="TextRefCopy1">#REF!</definedName>
    <definedName name="TextRefCopy10" localSheetId="3">#REF!</definedName>
    <definedName name="TextRefCopy10">#REF!</definedName>
    <definedName name="TextRefCopy100" localSheetId="3">#REF!</definedName>
    <definedName name="TextRefCopy100">#REF!</definedName>
    <definedName name="TextRefCopy102" localSheetId="3">#REF!</definedName>
    <definedName name="TextRefCopy102">#REF!</definedName>
    <definedName name="TextRefCopy103" localSheetId="3">#REF!</definedName>
    <definedName name="TextRefCopy103">#REF!</definedName>
    <definedName name="TextRefCopy104" localSheetId="3">#REF!</definedName>
    <definedName name="TextRefCopy104">#REF!</definedName>
    <definedName name="TextRefCopy105" localSheetId="3">#REF!</definedName>
    <definedName name="TextRefCopy105">#REF!</definedName>
    <definedName name="TextRefCopy107" localSheetId="3">#REF!</definedName>
    <definedName name="TextRefCopy107">#REF!</definedName>
    <definedName name="TextRefCopy108" localSheetId="3">#REF!</definedName>
    <definedName name="TextRefCopy108">#REF!</definedName>
    <definedName name="TextRefCopy109" localSheetId="3">#REF!</definedName>
    <definedName name="TextRefCopy109">#REF!</definedName>
    <definedName name="TextRefCopy11" localSheetId="3">#REF!</definedName>
    <definedName name="TextRefCopy11">#REF!</definedName>
    <definedName name="TextRefCopy111">#REF!</definedName>
    <definedName name="TextRefCopy112" localSheetId="3">#REF!</definedName>
    <definedName name="TextRefCopy112">#REF!</definedName>
    <definedName name="TextRefCopy113" localSheetId="3">#REF!</definedName>
    <definedName name="TextRefCopy113">#REF!</definedName>
    <definedName name="TextRefCopy114">#REF!</definedName>
    <definedName name="TextRefCopy116" localSheetId="3">#REF!</definedName>
    <definedName name="TextRefCopy116">#REF!</definedName>
    <definedName name="TextRefCopy118" localSheetId="3">#REF!</definedName>
    <definedName name="TextRefCopy118">#REF!</definedName>
    <definedName name="TextRefCopy119" localSheetId="3">#REF!</definedName>
    <definedName name="TextRefCopy119">#REF!</definedName>
    <definedName name="TextRefCopy12" localSheetId="3">#REF!</definedName>
    <definedName name="TextRefCopy12">#REF!</definedName>
    <definedName name="TextRefCopy120" localSheetId="3">#REF!</definedName>
    <definedName name="TextRefCopy120">#REF!</definedName>
    <definedName name="TextRefCopy121" localSheetId="3">#REF!</definedName>
    <definedName name="TextRefCopy121">#REF!</definedName>
    <definedName name="TextRefCopy122">#REF!</definedName>
    <definedName name="TextRefCopy123">#REF!</definedName>
    <definedName name="TextRefCopy127" localSheetId="3">#REF!</definedName>
    <definedName name="TextRefCopy127">#REF!</definedName>
    <definedName name="TextRefCopy13" localSheetId="3">#REF!</definedName>
    <definedName name="TextRefCopy13">#REF!</definedName>
    <definedName name="TextRefCopy14" localSheetId="3">#REF!</definedName>
    <definedName name="TextRefCopy14">#REF!</definedName>
    <definedName name="TextRefCopy15" localSheetId="3">#REF!</definedName>
    <definedName name="TextRefCopy15">#REF!</definedName>
    <definedName name="TextRefCopy16">#REF!</definedName>
    <definedName name="TextRefCopy169">#REF!</definedName>
    <definedName name="TextRefCopy171">#REF!</definedName>
    <definedName name="TextRefCopy172">#REF!</definedName>
    <definedName name="TextRefCopy173">#REF!</definedName>
    <definedName name="TextRefCopy175">#REF!</definedName>
    <definedName name="TextRefCopy177">#REF!</definedName>
    <definedName name="TextRefCopy178">#REF!</definedName>
    <definedName name="TextRefCopy19">#REF!</definedName>
    <definedName name="TextRefCopy2">#REF!</definedName>
    <definedName name="TextRefCopy20">#REF!</definedName>
    <definedName name="TextRefCopy23">#REF!</definedName>
    <definedName name="TextRefCopy24">#REF!</definedName>
    <definedName name="TextRefCopy25">#REF!</definedName>
    <definedName name="TextRefCopy26">#REF!</definedName>
    <definedName name="TextRefCopy29">#REF!</definedName>
    <definedName name="TextRefCopy3" localSheetId="3">#REF!</definedName>
    <definedName name="TextRefCopy3">#REF!</definedName>
    <definedName name="TextRefCopy30">#REF!</definedName>
    <definedName name="TextRefCopy31">#REF!</definedName>
    <definedName name="TextRefCopy32">#REF!</definedName>
    <definedName name="TextRefCopy34">#REF!</definedName>
    <definedName name="TextRefCopy35">#REF!</definedName>
    <definedName name="TextRefCopy37">#REF!</definedName>
    <definedName name="TextRefCopy38">#REF!</definedName>
    <definedName name="TextRefCopy39">#REF!</definedName>
    <definedName name="TextRefCopy4" localSheetId="3">#REF!</definedName>
    <definedName name="TextRefCopy4">#REF!</definedName>
    <definedName name="TextRefCopy41">#REF!</definedName>
    <definedName name="TextRefCopy42" localSheetId="3">#REF!</definedName>
    <definedName name="TextRefCopy42">#REF!</definedName>
    <definedName name="TextRefCopy43" localSheetId="3">#REF!</definedName>
    <definedName name="TextRefCopy44" localSheetId="3">#REF!</definedName>
    <definedName name="TextRefCopy44">#REF!</definedName>
    <definedName name="TextRefCopy46">#REF!</definedName>
    <definedName name="TextRefCopy5">#REF!</definedName>
    <definedName name="TextRefCopy53" localSheetId="3">#REF!</definedName>
    <definedName name="TextRefCopy53">#REF!</definedName>
    <definedName name="TextRefCopy54" localSheetId="3">#REF!</definedName>
    <definedName name="TextRefCopy54">#REF!</definedName>
    <definedName name="TextRefCopy55" localSheetId="3">#REF!</definedName>
    <definedName name="TextRefCopy55">#REF!</definedName>
    <definedName name="TextRefCopy56" localSheetId="3">#REF!</definedName>
    <definedName name="TextRefCopy56">#REF!</definedName>
    <definedName name="TextRefCopy6">#REF!</definedName>
    <definedName name="TextRefCopy63" localSheetId="3">#REF!</definedName>
    <definedName name="TextRefCopy63">#REF!</definedName>
    <definedName name="TextRefCopy65" localSheetId="3">#REF!</definedName>
    <definedName name="TextRefCopy65">#REF!</definedName>
    <definedName name="TextRefCopy66" localSheetId="3">#REF!</definedName>
    <definedName name="TextRefCopy66">#REF!</definedName>
    <definedName name="TextRefCopy67" localSheetId="3">#REF!</definedName>
    <definedName name="TextRefCopy67">#REF!</definedName>
    <definedName name="TextRefCopy68" localSheetId="3">#REF!</definedName>
    <definedName name="TextRefCopy68">#REF!</definedName>
    <definedName name="TextRefCopy7" localSheetId="3">#REF!</definedName>
    <definedName name="TextRefCopy7">#REF!</definedName>
    <definedName name="TextRefCopy70" localSheetId="3">#REF!</definedName>
    <definedName name="TextRefCopy70">#REF!</definedName>
    <definedName name="TextRefCopy71" localSheetId="3">#REF!</definedName>
    <definedName name="TextRefCopy71">#REF!</definedName>
    <definedName name="TextRefCopy73" localSheetId="3">#REF!</definedName>
    <definedName name="TextRefCopy73">#REF!</definedName>
    <definedName name="TextRefCopy75" localSheetId="3">#REF!</definedName>
    <definedName name="TextRefCopy75">#REF!</definedName>
    <definedName name="TextRefCopy77" localSheetId="3">#REF!</definedName>
    <definedName name="TextRefCopy77">#REF!</definedName>
    <definedName name="TextRefCopy79" localSheetId="3">#REF!</definedName>
    <definedName name="TextRefCopy79">#REF!</definedName>
    <definedName name="TextRefCopy8" localSheetId="3">#REF!</definedName>
    <definedName name="TextRefCopy8">#REF!</definedName>
    <definedName name="TextRefCopy80" localSheetId="3">#REF!</definedName>
    <definedName name="TextRefCopy80">#REF!</definedName>
    <definedName name="TextRefCopy82" localSheetId="3">#REF!</definedName>
    <definedName name="TextRefCopy82">#REF!</definedName>
    <definedName name="TextRefCopy85" localSheetId="3">#REF!</definedName>
    <definedName name="TextRefCopy86" localSheetId="3">#REF!</definedName>
    <definedName name="TextRefCopy88" localSheetId="3">#REF!</definedName>
    <definedName name="TextRefCopy89" localSheetId="3">#REF!</definedName>
    <definedName name="TextRefCopy9">#REF!</definedName>
    <definedName name="TextRefCopy90" localSheetId="3">#REF!</definedName>
    <definedName name="TextRefCopy91" localSheetId="3">#REF!</definedName>
    <definedName name="TextRefCopy92" localSheetId="3">#REF!</definedName>
    <definedName name="TextRefCopy93" localSheetId="3">#REF!</definedName>
    <definedName name="TextRefCopy97" localSheetId="3">#REF!</definedName>
    <definedName name="TextRefCopy97">#REF!</definedName>
    <definedName name="TextRefCopy98">#REF!</definedName>
    <definedName name="TextRefCopyRangeCount" localSheetId="3" hidden="1">12</definedName>
    <definedName name="TextRefCopyRangeCount" hidden="1">1</definedName>
    <definedName name="thm">#REF!</definedName>
    <definedName name="thp">#REF!</definedName>
    <definedName name="Threshold">#REF!</definedName>
    <definedName name="Tipo_Agua">#REF!</definedName>
    <definedName name="TIPOS">#REF!</definedName>
    <definedName name="Top_Stratum_Number" localSheetId="3">#REF!</definedName>
    <definedName name="Top_Stratum_Number">#REF!</definedName>
    <definedName name="Top_Stratum_Value" localSheetId="3">#REF!</definedName>
    <definedName name="Top_Stratum_Value">#REF!</definedName>
    <definedName name="TOT_CTAS_CONT">#REF!</definedName>
    <definedName name="Total_Amount">#REF!</definedName>
    <definedName name="Total_anticipated_uncorrected_misstatements">#REF!</definedName>
    <definedName name="Total_anticipated_uncorrected_misstatementsA">#REF!</definedName>
    <definedName name="Total_anticipated_uncorrected_misstatementsF">#REF!</definedName>
    <definedName name="Total_anticipated_uncorrected_misstatementsH">#REF!</definedName>
    <definedName name="Total_anticipated_uncorrected_misstatementsJ">#REF!</definedName>
    <definedName name="TOTAL_CTAS_ORDEN">#REF!</definedName>
    <definedName name="Total_Number_Selections" localSheetId="3">#REF!</definedName>
    <definedName name="Total_Number_Selections">#REF!</definedName>
    <definedName name="tp" localSheetId="3">#REF!</definedName>
    <definedName name="tp">#REF!</definedName>
    <definedName name="Transparencia">#REF!</definedName>
    <definedName name="TRAT_AGUA">#REF!</definedName>
    <definedName name="trigo">#REF!</definedName>
    <definedName name="TtlCdtR">#REF!</definedName>
    <definedName name="TtlFA">#REF!</definedName>
    <definedName name="TtlMktR">#REF!</definedName>
    <definedName name="TtlWC">#REF!</definedName>
    <definedName name="TWD">#REF!</definedName>
    <definedName name="U_">#REF!</definedName>
    <definedName name="Unidades" localSheetId="3">#REF!</definedName>
    <definedName name="Unidades">#REF!</definedName>
    <definedName name="unnegocio">#REF!</definedName>
    <definedName name="URUGUAY" localSheetId="3">#REF!</definedName>
    <definedName name="URUGUAY">#REF!</definedName>
    <definedName name="USD">#REF!</definedName>
    <definedName name="usdeur">#REF!</definedName>
    <definedName name="Utilizacion">#REF!</definedName>
    <definedName name="V_">#REF!</definedName>
    <definedName name="VALOR_PUB">#REF!</definedName>
    <definedName name="Valuación">#REF!</definedName>
    <definedName name="vencidos">#REF!</definedName>
    <definedName name="vencimientos">#REF!</definedName>
    <definedName name="ventas">#REF!</definedName>
    <definedName name="vigencia" localSheetId="3">#REF!</definedName>
    <definedName name="vigencia">#REF!</definedName>
    <definedName name="vpphold">#REF!</definedName>
    <definedName name="VTADIAR" localSheetId="3">#REF!</definedName>
    <definedName name="VTADIAR">#REF!</definedName>
    <definedName name="VTO">#REF!</definedName>
    <definedName name="vtoañoc">#REF!</definedName>
    <definedName name="vtoañon">#REF!</definedName>
    <definedName name="vtoaños">#REF!</definedName>
    <definedName name="vtoshold1">#REF!</definedName>
    <definedName name="vtoshold2">#REF!</definedName>
    <definedName name="VTOSN">#REF!</definedName>
    <definedName name="w">#REF!</definedName>
    <definedName name="W_">#REF!</definedName>
    <definedName name="WDSD" hidden="1">#REF!</definedName>
    <definedName name="wrn.Aging._.and._.Trend._.Analysis." localSheetId="8"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0"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8" hidden="1">{#N/A,#N/A,FALSE,"VOL"}</definedName>
    <definedName name="wrn.Volumen." localSheetId="2" hidden="1">{#N/A,#N/A,FALSE,"VOL"}</definedName>
    <definedName name="wrn.Volumen." localSheetId="4" hidden="1">{#N/A,#N/A,FALSE,"VOL"}</definedName>
    <definedName name="wrn.Volumen." localSheetId="0" hidden="1">{#N/A,#N/A,FALSE,"VOL"}</definedName>
    <definedName name="wrn.Volumen." localSheetId="5" hidden="1">{#N/A,#N/A,FALSE,"VOL"}</definedName>
    <definedName name="wrn.Volumen." localSheetId="3" hidden="1">{#N/A,#N/A,FALSE,"VOL"}</definedName>
    <definedName name="wrn.Volumen." hidden="1">{#N/A,#N/A,FALSE,"VOL"}</definedName>
    <definedName name="www">#REF!</definedName>
    <definedName name="X_">#REF!</definedName>
    <definedName name="xdc">#REF!</definedName>
    <definedName name="XREF_COLUMN_1" hidden="1">#REF!</definedName>
    <definedName name="XREF_COLUMN_10" hidden="1">#REF!</definedName>
    <definedName name="XREF_COLUMN_11" localSheetId="3" hidden="1">'Variacion del Activo Neto'!#REF!</definedName>
    <definedName name="XREF_COLUMN_11" hidden="1">#REF!</definedName>
    <definedName name="XREF_COLUMN_12" localSheetId="8" hidden="1">#REF!</definedName>
    <definedName name="XREF_COLUMN_12" localSheetId="5" hidden="1">#REF!</definedName>
    <definedName name="XREF_COLUMN_12" localSheetId="3" hidden="1">'Variacion del Activo Neto'!#REF!</definedName>
    <definedName name="XREF_COLUMN_12" hidden="1">#REF!</definedName>
    <definedName name="XREF_COLUMN_13" localSheetId="8" hidden="1">#REF!</definedName>
    <definedName name="XREF_COLUMN_13" localSheetId="5" hidden="1">#REF!</definedName>
    <definedName name="XREF_COLUMN_13" localSheetId="3" hidden="1">'Variacion del Activo Neto'!#REF!</definedName>
    <definedName name="XREF_COLUMN_13" hidden="1">#REF!</definedName>
    <definedName name="XREF_COLUMN_14" localSheetId="8" hidden="1">#REF!</definedName>
    <definedName name="XREF_COLUMN_14" localSheetId="5" hidden="1">#REF!</definedName>
    <definedName name="XREF_COLUMN_14" localSheetId="3" hidden="1">'Variacion del Activo Neto'!#REF!</definedName>
    <definedName name="XREF_COLUMN_14" hidden="1">#REF!</definedName>
    <definedName name="XREF_COLUMN_15" localSheetId="8" hidden="1">#REF!</definedName>
    <definedName name="XREF_COLUMN_15" localSheetId="5" hidden="1">#REF!</definedName>
    <definedName name="XREF_COLUMN_15" localSheetId="3" hidden="1">#REF!</definedName>
    <definedName name="XREF_COLUMN_15" hidden="1">#REF!</definedName>
    <definedName name="XREF_COLUMN_17" localSheetId="3" hidden="1">#REF!</definedName>
    <definedName name="XREF_COLUMN_17" hidden="1">#REF!</definedName>
    <definedName name="XREF_COLUMN_2" hidden="1">#REF!</definedName>
    <definedName name="XREF_COLUMN_24" hidden="1">#REF!</definedName>
    <definedName name="XREF_COLUMN_3" hidden="1">#REF!</definedName>
    <definedName name="XREF_COLUMN_4" localSheetId="3" hidden="1">#REF!</definedName>
    <definedName name="XREF_COLUMN_4" hidden="1">#REF!</definedName>
    <definedName name="XREF_COLUMN_5" localSheetId="3" hidden="1">'Variacion del Activo Neto'!$D:$D</definedName>
    <definedName name="XREF_COLUMN_5" hidden="1">#REF!</definedName>
    <definedName name="XREF_COLUMN_6" hidden="1">#REF!</definedName>
    <definedName name="XREF_COLUMN_7" localSheetId="8" hidden="1">#REF!</definedName>
    <definedName name="XREF_COLUMN_7" localSheetId="5" hidden="1">#REF!</definedName>
    <definedName name="XREF_COLUMN_7" hidden="1">#REF!</definedName>
    <definedName name="XREF_COLUMN_8" hidden="1">#REF!</definedName>
    <definedName name="XREF_COLUMN_9" localSheetId="8" hidden="1">#REF!</definedName>
    <definedName name="XREF_COLUMN_9" localSheetId="5" hidden="1">#REF!</definedName>
    <definedName name="XREF_COLUMN_9" hidden="1">#REF!</definedName>
    <definedName name="XRefActiveRow" localSheetId="3" hidden="1">#REF!</definedName>
    <definedName name="XRefActiveRow" hidden="1">#REF!</definedName>
    <definedName name="XRefColumnsCount" localSheetId="3" hidden="1">14</definedName>
    <definedName name="XRefColumnsCount" hidden="1">2</definedName>
    <definedName name="XRefCopy1" localSheetId="3" hidden="1">#REF!</definedName>
    <definedName name="XRefCopy1" hidden="1">#REF!</definedName>
    <definedName name="XRefCopy10" localSheetId="3" hidden="1">#REF!</definedName>
    <definedName name="XRefCopy10" hidden="1">#REF!</definedName>
    <definedName name="XRefCopy100" localSheetId="3" hidden="1">#REF!</definedName>
    <definedName name="XRefCopy100" hidden="1">#REF!</definedName>
    <definedName name="XRefCopy100Row" localSheetId="3" hidden="1">#REF!</definedName>
    <definedName name="XRefCopy100Row" hidden="1">#REF!</definedName>
    <definedName name="XRefCopy101" localSheetId="3" hidden="1">#REF!</definedName>
    <definedName name="XRefCopy101" hidden="1">#REF!</definedName>
    <definedName name="XRefCopy101Row" localSheetId="3" hidden="1">#REF!</definedName>
    <definedName name="XRefCopy101Row" hidden="1">#REF!</definedName>
    <definedName name="XRefCopy102" localSheetId="3" hidden="1">#REF!</definedName>
    <definedName name="XRefCopy102" hidden="1">#REF!</definedName>
    <definedName name="XRefCopy102Row" localSheetId="3" hidden="1">#REF!</definedName>
    <definedName name="XRefCopy102Row" hidden="1">#REF!</definedName>
    <definedName name="XRefCopy103" localSheetId="3" hidden="1">#REF!</definedName>
    <definedName name="XRefCopy103" hidden="1">#REF!</definedName>
    <definedName name="XRefCopy103Row" localSheetId="3" hidden="1">#REF!</definedName>
    <definedName name="XRefCopy103Row" hidden="1">#REF!</definedName>
    <definedName name="XRefCopy104" localSheetId="3" hidden="1">#REF!</definedName>
    <definedName name="XRefCopy104" hidden="1">#REF!</definedName>
    <definedName name="XRefCopy104Row" localSheetId="3" hidden="1">#REF!</definedName>
    <definedName name="XRefCopy104Row" hidden="1">#REF!</definedName>
    <definedName name="XRefCopy105" hidden="1">#REF!</definedName>
    <definedName name="XRefCopy105Row" localSheetId="3" hidden="1">#REF!</definedName>
    <definedName name="XRefCopy105Row" hidden="1">#REF!</definedName>
    <definedName name="XRefCopy106" hidden="1">#REF!</definedName>
    <definedName name="XRefCopy106Row" localSheetId="3" hidden="1">#REF!</definedName>
    <definedName name="XRefCopy106Row" hidden="1">#REF!</definedName>
    <definedName name="XRefCopy107" hidden="1">#REF!</definedName>
    <definedName name="XRefCopy107Row" localSheetId="3" hidden="1">#REF!</definedName>
    <definedName name="XRefCopy107Row" hidden="1">#REF!</definedName>
    <definedName name="XRefCopy108" hidden="1">#REF!</definedName>
    <definedName name="XRefCopy108Row" localSheetId="3" hidden="1">#REF!</definedName>
    <definedName name="XRefCopy108Row" hidden="1">#REF!</definedName>
    <definedName name="XRefCopy109" hidden="1">#REF!</definedName>
    <definedName name="XRefCopy109Row" localSheetId="3" hidden="1">#REF!</definedName>
    <definedName name="XRefCopy109Row" hidden="1">#REF!</definedName>
    <definedName name="XRefCopy10Row" localSheetId="3" hidden="1">#REF!</definedName>
    <definedName name="XRefCopy10Row" hidden="1">#REF!</definedName>
    <definedName name="XRefCopy11" localSheetId="3" hidden="1">#REF!</definedName>
    <definedName name="XRefCopy11" hidden="1">#REF!</definedName>
    <definedName name="XRefCopy110Row" localSheetId="3" hidden="1">#REF!</definedName>
    <definedName name="XRefCopy110Row" hidden="1">#REF!</definedName>
    <definedName name="XRefCopy111Row" localSheetId="3" hidden="1">#REF!</definedName>
    <definedName name="XRefCopy111Row" hidden="1">#REF!</definedName>
    <definedName name="XRefCopy112" hidden="1">#REF!</definedName>
    <definedName name="XRefCopy112Row" localSheetId="3" hidden="1">#REF!</definedName>
    <definedName name="XRefCopy112Row" hidden="1">#REF!</definedName>
    <definedName name="XRefCopy113" hidden="1">#REF!</definedName>
    <definedName name="XRefCopy113Row" localSheetId="3" hidden="1">#REF!</definedName>
    <definedName name="XRefCopy113Row" hidden="1">#REF!</definedName>
    <definedName name="XRefCopy114" hidden="1">#REF!</definedName>
    <definedName name="XRefCopy114Row" localSheetId="3" hidden="1">#REF!</definedName>
    <definedName name="XRefCopy114Row" hidden="1">#REF!</definedName>
    <definedName name="XRefCopy115" hidden="1">#REF!</definedName>
    <definedName name="XRefCopy115Row" localSheetId="3" hidden="1">#REF!</definedName>
    <definedName name="XRefCopy115Row" hidden="1">#REF!</definedName>
    <definedName name="XRefCopy116" hidden="1">#REF!</definedName>
    <definedName name="XRefCopy116Row" localSheetId="3" hidden="1">#REF!</definedName>
    <definedName name="XRefCopy116Row" hidden="1">#REF!</definedName>
    <definedName name="XRefCopy117" hidden="1">#REF!</definedName>
    <definedName name="XRefCopy117Row" localSheetId="3" hidden="1">#REF!</definedName>
    <definedName name="XRefCopy117Row" hidden="1">#REF!</definedName>
    <definedName name="XRefCopy118" localSheetId="3" hidden="1">#REF!</definedName>
    <definedName name="XRefCopy118" hidden="1">#REF!</definedName>
    <definedName name="XRefCopy118Row" localSheetId="3" hidden="1">#REF!</definedName>
    <definedName name="XRefCopy118Row" hidden="1">#REF!</definedName>
    <definedName name="XRefCopy119" localSheetId="3" hidden="1">#REF!</definedName>
    <definedName name="XRefCopy119" hidden="1">#REF!</definedName>
    <definedName name="XRefCopy119Row" localSheetId="3" hidden="1">#REF!</definedName>
    <definedName name="XRefCopy119Row" hidden="1">#REF!</definedName>
    <definedName name="XRefCopy11Row" localSheetId="3" hidden="1">#REF!</definedName>
    <definedName name="XRefCopy11Row" hidden="1">#REF!</definedName>
    <definedName name="XRefCopy12" hidden="1">#REF!</definedName>
    <definedName name="XRefCopy120" localSheetId="3" hidden="1">#REF!</definedName>
    <definedName name="XRefCopy120" hidden="1">#REF!</definedName>
    <definedName name="XRefCopy120Row" localSheetId="3" hidden="1">#REF!</definedName>
    <definedName name="XRefCopy120Row" hidden="1">#REF!</definedName>
    <definedName name="XRefCopy121" localSheetId="3" hidden="1">#REF!</definedName>
    <definedName name="XRefCopy121" hidden="1">#REF!</definedName>
    <definedName name="XRefCopy121Row" localSheetId="3" hidden="1">#REF!</definedName>
    <definedName name="XRefCopy121Row" hidden="1">#REF!</definedName>
    <definedName name="XRefCopy122" localSheetId="3" hidden="1">#REF!</definedName>
    <definedName name="XRefCopy122" hidden="1">#REF!</definedName>
    <definedName name="XRefCopy122Row" localSheetId="3" hidden="1">#REF!</definedName>
    <definedName name="XRefCopy122Row" hidden="1">#REF!</definedName>
    <definedName name="XRefCopy123" hidden="1">#REF!</definedName>
    <definedName name="XRefCopy123Row" localSheetId="3" hidden="1">#REF!</definedName>
    <definedName name="XRefCopy123Row" hidden="1">#REF!</definedName>
    <definedName name="XRefCopy124" hidden="1">#REF!</definedName>
    <definedName name="XRefCopy124Row" localSheetId="3" hidden="1">#REF!</definedName>
    <definedName name="XRefCopy124Row" hidden="1">#REF!</definedName>
    <definedName name="XRefCopy125" hidden="1">#REF!</definedName>
    <definedName name="XRefCopy125Row" localSheetId="3" hidden="1">#REF!</definedName>
    <definedName name="XRefCopy125Row" hidden="1">#REF!</definedName>
    <definedName name="XRefCopy126" hidden="1">#REF!</definedName>
    <definedName name="XRefCopy126Row" localSheetId="3" hidden="1">#REF!</definedName>
    <definedName name="XRefCopy126Row" hidden="1">#REF!</definedName>
    <definedName name="XRefCopy127" hidden="1">#REF!</definedName>
    <definedName name="XRefCopy127Row" localSheetId="3" hidden="1">#REF!</definedName>
    <definedName name="XRefCopy127Row" hidden="1">#REF!</definedName>
    <definedName name="XRefCopy128" hidden="1">#REF!</definedName>
    <definedName name="XRefCopy129" hidden="1">#REF!</definedName>
    <definedName name="XRefCopy129Row" localSheetId="3" hidden="1">#REF!</definedName>
    <definedName name="XRefCopy129Row" hidden="1">#REF!</definedName>
    <definedName name="XRefCopy12Row" localSheetId="3" hidden="1">#REF!</definedName>
    <definedName name="XRefCopy12Row" hidden="1">#REF!</definedName>
    <definedName name="XRefCopy13" localSheetId="3" hidden="1">#REF!</definedName>
    <definedName name="XRefCopy13" hidden="1">#REF!</definedName>
    <definedName name="XRefCopy130" hidden="1">#REF!</definedName>
    <definedName name="XRefCopy130Row" localSheetId="3" hidden="1">#REF!</definedName>
    <definedName name="XRefCopy130Row" hidden="1">#REF!</definedName>
    <definedName name="XRefCopy131" hidden="1">#REF!</definedName>
    <definedName name="XRefCopy131Row" localSheetId="3" hidden="1">#REF!</definedName>
    <definedName name="XRefCopy131Row" hidden="1">#REF!</definedName>
    <definedName name="XRefCopy132" localSheetId="3" hidden="1">#REF!</definedName>
    <definedName name="XRefCopy132" hidden="1">#REF!</definedName>
    <definedName name="XRefCopy132Row" localSheetId="3" hidden="1">#REF!</definedName>
    <definedName name="XRefCopy132Row" hidden="1">#REF!</definedName>
    <definedName name="XRefCopy133" localSheetId="3" hidden="1">#REF!</definedName>
    <definedName name="XRefCopy133" hidden="1">#REF!</definedName>
    <definedName name="XRefCopy133Row" localSheetId="3" hidden="1">#REF!</definedName>
    <definedName name="XRefCopy133Row" hidden="1">#REF!</definedName>
    <definedName name="XRefCopy134" hidden="1">#REF!</definedName>
    <definedName name="XRefCopy134Row" localSheetId="3" hidden="1">#REF!</definedName>
    <definedName name="XRefCopy134Row" hidden="1">#REF!</definedName>
    <definedName name="XRefCopy135" hidden="1">#REF!</definedName>
    <definedName name="XRefCopy135Row" localSheetId="3" hidden="1">#REF!</definedName>
    <definedName name="XRefCopy135Row" hidden="1">#REF!</definedName>
    <definedName name="XRefCopy136" hidden="1">#REF!</definedName>
    <definedName name="XRefCopy136Row" localSheetId="3" hidden="1">#REF!</definedName>
    <definedName name="XRefCopy136Row" hidden="1">#REF!</definedName>
    <definedName name="XRefCopy137" hidden="1">#REF!</definedName>
    <definedName name="XRefCopy137Row" localSheetId="3" hidden="1">#REF!</definedName>
    <definedName name="XRefCopy137Row" hidden="1">#REF!</definedName>
    <definedName name="XRefCopy138" hidden="1">#REF!</definedName>
    <definedName name="XRefCopy138Row" localSheetId="3" hidden="1">#REF!</definedName>
    <definedName name="XRefCopy138Row" hidden="1">#REF!</definedName>
    <definedName name="XRefCopy139" hidden="1">#REF!</definedName>
    <definedName name="XRefCopy139Row" localSheetId="3" hidden="1">#REF!</definedName>
    <definedName name="XRefCopy139Row" hidden="1">#REF!</definedName>
    <definedName name="XRefCopy13Row" localSheetId="3" hidden="1">#REF!</definedName>
    <definedName name="XRefCopy13Row" hidden="1">#REF!</definedName>
    <definedName name="XRefCopy14" hidden="1">#REF!</definedName>
    <definedName name="XRefCopy140" hidden="1">#REF!</definedName>
    <definedName name="XRefCopy140Row" localSheetId="3" hidden="1">#REF!</definedName>
    <definedName name="XRefCopy140Row" hidden="1">#REF!</definedName>
    <definedName name="XRefCopy141Row" localSheetId="3" hidden="1">#REF!</definedName>
    <definedName name="XRefCopy141Row" hidden="1">#REF!</definedName>
    <definedName name="XRefCopy142" localSheetId="3" hidden="1">#REF!</definedName>
    <definedName name="XRefCopy142Row" localSheetId="3" hidden="1">#REF!</definedName>
    <definedName name="XRefCopy142Row" hidden="1">#REF!</definedName>
    <definedName name="XRefCopy143" localSheetId="3" hidden="1">#REF!</definedName>
    <definedName name="XRefCopy143Row" localSheetId="3" hidden="1">#REF!</definedName>
    <definedName name="XRefCopy143Row" hidden="1">#REF!</definedName>
    <definedName name="XRefCopy144Row" localSheetId="3" hidden="1">#REF!</definedName>
    <definedName name="XRefCopy144Row" hidden="1">#REF!</definedName>
    <definedName name="XRefCopy145Row" localSheetId="3" hidden="1">#REF!</definedName>
    <definedName name="XRefCopy145Row" hidden="1">#REF!</definedName>
    <definedName name="XRefCopy146" localSheetId="3" hidden="1">#REF!</definedName>
    <definedName name="XRefCopy146Row" localSheetId="3" hidden="1">#REF!</definedName>
    <definedName name="XRefCopy146Row" hidden="1">#REF!</definedName>
    <definedName name="XRefCopy147" localSheetId="3" hidden="1">#REF!</definedName>
    <definedName name="XRefCopy147Row" localSheetId="3" hidden="1">#REF!</definedName>
    <definedName name="XRefCopy147Row" hidden="1">#REF!</definedName>
    <definedName name="XRefCopy148" localSheetId="3" hidden="1">#REF!</definedName>
    <definedName name="XRefCopy148Row" localSheetId="3" hidden="1">#REF!</definedName>
    <definedName name="XRefCopy148Row" hidden="1">#REF!</definedName>
    <definedName name="XRefCopy149" localSheetId="3" hidden="1">#REF!</definedName>
    <definedName name="XRefCopy149" hidden="1">#REF!</definedName>
    <definedName name="XRefCopy149Row" localSheetId="3" hidden="1">#REF!</definedName>
    <definedName name="XRefCopy149Row" hidden="1">#REF!</definedName>
    <definedName name="XRefCopy14Row" hidden="1">#REF!</definedName>
    <definedName name="XRefCopy15" hidden="1">#REF!</definedName>
    <definedName name="XRefCopy150" localSheetId="3" hidden="1">#REF!</definedName>
    <definedName name="XRefCopy150" hidden="1">#REF!</definedName>
    <definedName name="XRefCopy150Row" localSheetId="3" hidden="1">#REF!</definedName>
    <definedName name="XRefCopy150Row" hidden="1">#REF!</definedName>
    <definedName name="XRefCopy151" localSheetId="3" hidden="1">#REF!</definedName>
    <definedName name="XRefCopy151" hidden="1">#REF!</definedName>
    <definedName name="XRefCopy151Row" localSheetId="3" hidden="1">#REF!</definedName>
    <definedName name="XRefCopy151Row" hidden="1">#REF!</definedName>
    <definedName name="XRefCopy152" localSheetId="3" hidden="1">#REF!</definedName>
    <definedName name="XRefCopy152" hidden="1">#REF!</definedName>
    <definedName name="XRefCopy152Row" localSheetId="3" hidden="1">#REF!</definedName>
    <definedName name="XRefCopy152Row" hidden="1">#REF!</definedName>
    <definedName name="XRefCopy153" localSheetId="3" hidden="1">#REF!</definedName>
    <definedName name="XRefCopy153" hidden="1">#REF!</definedName>
    <definedName name="XRefCopy153Row" localSheetId="3" hidden="1">#REF!</definedName>
    <definedName name="XRefCopy153Row" hidden="1">#REF!</definedName>
    <definedName name="XRefCopy154" localSheetId="3" hidden="1">#REF!</definedName>
    <definedName name="XRefCopy154" hidden="1">#REF!</definedName>
    <definedName name="XRefCopy154Row" localSheetId="3" hidden="1">#REF!</definedName>
    <definedName name="XRefCopy154Row" hidden="1">#REF!</definedName>
    <definedName name="XRefCopy155" localSheetId="3" hidden="1">#REF!</definedName>
    <definedName name="XRefCopy155" hidden="1">#REF!</definedName>
    <definedName name="XRefCopy155Row" localSheetId="3" hidden="1">#REF!</definedName>
    <definedName name="XRefCopy155Row" hidden="1">#REF!</definedName>
    <definedName name="XRefCopy156" localSheetId="3" hidden="1">#REF!</definedName>
    <definedName name="XRefCopy156" hidden="1">#REF!</definedName>
    <definedName name="XRefCopy156Row" localSheetId="3" hidden="1">#REF!</definedName>
    <definedName name="XRefCopy156Row" hidden="1">#REF!</definedName>
    <definedName name="XRefCopy157" localSheetId="3" hidden="1">#REF!</definedName>
    <definedName name="XRefCopy157" hidden="1">#REF!</definedName>
    <definedName name="XRefCopy157Row" localSheetId="3" hidden="1">#REF!</definedName>
    <definedName name="XRefCopy157Row" hidden="1">#REF!</definedName>
    <definedName name="XRefCopy158" localSheetId="3" hidden="1">#REF!</definedName>
    <definedName name="XRefCopy158" hidden="1">#REF!</definedName>
    <definedName name="XRefCopy158Row" localSheetId="3" hidden="1">#REF!</definedName>
    <definedName name="XRefCopy158Row" hidden="1">#REF!</definedName>
    <definedName name="XRefCopy159" localSheetId="3" hidden="1">#REF!</definedName>
    <definedName name="XRefCopy159" hidden="1">#REF!</definedName>
    <definedName name="XRefCopy159Row" localSheetId="3" hidden="1">#REF!</definedName>
    <definedName name="XRefCopy159Row" hidden="1">#REF!</definedName>
    <definedName name="XRefCopy15Row" localSheetId="3" hidden="1">#REF!</definedName>
    <definedName name="XRefCopy15Row" hidden="1">#REF!</definedName>
    <definedName name="XRefCopy16" hidden="1">#REF!</definedName>
    <definedName name="XRefCopy160" localSheetId="3" hidden="1">#REF!</definedName>
    <definedName name="XRefCopy160" hidden="1">#REF!</definedName>
    <definedName name="XRefCopy160Row" localSheetId="3" hidden="1">#REF!</definedName>
    <definedName name="XRefCopy160Row" hidden="1">#REF!</definedName>
    <definedName name="XRefCopy161" localSheetId="3" hidden="1">#REF!</definedName>
    <definedName name="XRefCopy161" hidden="1">#REF!</definedName>
    <definedName name="XRefCopy161Row" localSheetId="3" hidden="1">#REF!</definedName>
    <definedName name="XRefCopy161Row" hidden="1">#REF!</definedName>
    <definedName name="XRefCopy162" localSheetId="3" hidden="1">#REF!</definedName>
    <definedName name="XRefCopy162" hidden="1">#REF!</definedName>
    <definedName name="XRefCopy162Row" localSheetId="3" hidden="1">#REF!</definedName>
    <definedName name="XRefCopy162Row" hidden="1">#REF!</definedName>
    <definedName name="XRefCopy163" localSheetId="3" hidden="1">#REF!</definedName>
    <definedName name="XRefCopy163" hidden="1">#REF!</definedName>
    <definedName name="XRefCopy163Row" localSheetId="3" hidden="1">#REF!</definedName>
    <definedName name="XRefCopy163Row" hidden="1">#REF!</definedName>
    <definedName name="XRefCopy164" localSheetId="3" hidden="1">#REF!</definedName>
    <definedName name="XRefCopy164" hidden="1">#REF!</definedName>
    <definedName name="XRefCopy164Row" localSheetId="3" hidden="1">#REF!</definedName>
    <definedName name="XRefCopy164Row" hidden="1">#REF!</definedName>
    <definedName name="XRefCopy165" localSheetId="3" hidden="1">#REF!</definedName>
    <definedName name="XRefCopy165" hidden="1">#REF!</definedName>
    <definedName name="XRefCopy165Row" hidden="1">#REF!</definedName>
    <definedName name="XRefCopy166" localSheetId="3" hidden="1">#REF!</definedName>
    <definedName name="XRefCopy166" hidden="1">#REF!</definedName>
    <definedName name="XRefCopy166Row" hidden="1">#REF!</definedName>
    <definedName name="XRefCopy167" localSheetId="3"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localSheetId="3"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localSheetId="3" hidden="1">#REF!</definedName>
    <definedName name="XRefCopy17Row" hidden="1">#REF!</definedName>
    <definedName name="XRefCopy18"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8Row" localSheetId="3" hidden="1">#REF!</definedName>
    <definedName name="XRefCopy18Row" hidden="1">#REF!</definedName>
    <definedName name="XRefCopy19"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3Row"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localSheetId="3" hidden="1">#REF!</definedName>
    <definedName name="XRefCopy19Row" hidden="1">#REF!</definedName>
    <definedName name="XRefCopy1Row" localSheetId="3" hidden="1">#REF!</definedName>
    <definedName name="XRefCopy1Row" hidden="1">#REF!</definedName>
    <definedName name="XRefCopy2" localSheetId="3" hidden="1">#REF!</definedName>
    <definedName name="XRefCopy2" hidden="1">#REF!</definedName>
    <definedName name="XRefCopy20" localSheetId="3" hidden="1">#REF!</definedName>
    <definedName name="XRefCopy20"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5Row"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localSheetId="3" hidden="1">#REF!</definedName>
    <definedName name="XRefCopy20Row" hidden="1">#REF!</definedName>
    <definedName name="XRefCopy21" hidden="1">#REF!</definedName>
    <definedName name="XRefCopy210" hidden="1">#REF!</definedName>
    <definedName name="XRefCopy210Row" hidden="1">#REF!</definedName>
    <definedName name="XRefCopy211" hidden="1">#REF!</definedName>
    <definedName name="XRefCopy211Row" hidden="1">#REF!</definedName>
    <definedName name="XRefCopy212" hidden="1">#REF!</definedName>
    <definedName name="XRefCopy212Row"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9Row" hidden="1">#REF!</definedName>
    <definedName name="XRefCopy21Row" localSheetId="3" hidden="1">#REF!</definedName>
    <definedName name="XRefCopy21Row" hidden="1">#REF!</definedName>
    <definedName name="XRefCopy22" hidden="1">#REF!</definedName>
    <definedName name="XRefCopy220" hidden="1">#REF!</definedName>
    <definedName name="XRefCopy220Row" hidden="1">#REF!</definedName>
    <definedName name="XRefCopy221" hidden="1">#REF!</definedName>
    <definedName name="XRefCopy221Row" hidden="1">#REF!</definedName>
    <definedName name="XRefCopy222" hidden="1">#REF!</definedName>
    <definedName name="XRefCopy222Row" hidden="1">#REF!</definedName>
    <definedName name="XRefCopy223" hidden="1">#REF!</definedName>
    <definedName name="XRefCopy224" hidden="1">#REF!</definedName>
    <definedName name="XRefCopy224Row"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9Row" hidden="1">#REF!</definedName>
    <definedName name="XRefCopy22Row" localSheetId="3" hidden="1">#REF!</definedName>
    <definedName name="XRefCopy22Row" hidden="1">#REF!</definedName>
    <definedName name="XRefCopy23"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4Row" hidden="1">#REF!</definedName>
    <definedName name="XRefCopy235" hidden="1">#REF!</definedName>
    <definedName name="XRefCopy235Row"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localSheetId="3" hidden="1">#REF!</definedName>
    <definedName name="XRefCopy23Row" hidden="1">#REF!</definedName>
    <definedName name="XRefCopy24"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7Row" hidden="1">#REF!</definedName>
    <definedName name="XRefCopy248" hidden="1">#REF!</definedName>
    <definedName name="XRefCopy248Row" hidden="1">#REF!</definedName>
    <definedName name="XRefCopy249" hidden="1">#REF!</definedName>
    <definedName name="XRefCopy249Row" hidden="1">#REF!</definedName>
    <definedName name="XRefCopy24Row" localSheetId="3" hidden="1">#REF!</definedName>
    <definedName name="XRefCopy24Row" hidden="1">#REF!</definedName>
    <definedName name="XRefCopy25"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8Row" hidden="1">#REF!</definedName>
    <definedName name="XRefCopy259" hidden="1">#REF!</definedName>
    <definedName name="XRefCopy259Row" hidden="1">#REF!</definedName>
    <definedName name="XRefCopy25Row" localSheetId="3" hidden="1">#REF!</definedName>
    <definedName name="XRefCopy25Row" hidden="1">#REF!</definedName>
    <definedName name="XRefCopy26" hidden="1">#REF!</definedName>
    <definedName name="XRefCopy260" hidden="1">#REF!</definedName>
    <definedName name="XRefCopy260Row"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6Row"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9Row" hidden="1">#REF!</definedName>
    <definedName name="XRefCopy26Row" localSheetId="3" hidden="1">#REF!</definedName>
    <definedName name="XRefCopy26Row" hidden="1">#REF!</definedName>
    <definedName name="XRefCopy27" hidden="1">#REF!</definedName>
    <definedName name="XRefCopy270" hidden="1">#REF!</definedName>
    <definedName name="XRefCopy270Row" hidden="1">#REF!</definedName>
    <definedName name="XRefCopy271" hidden="1">#REF!</definedName>
    <definedName name="XRefCopy271Row" hidden="1">#REF!</definedName>
    <definedName name="XRefCopy272" hidden="1">#REF!</definedName>
    <definedName name="XRefCopy272Row"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6Row" hidden="1">#REF!</definedName>
    <definedName name="XRefCopy277" hidden="1">#REF!</definedName>
    <definedName name="XRefCopy277Row" hidden="1">#REF!</definedName>
    <definedName name="XRefCopy278" hidden="1">#REF!</definedName>
    <definedName name="XRefCopy278Row" hidden="1">#REF!</definedName>
    <definedName name="XRefCopy279" hidden="1">#REF!</definedName>
    <definedName name="XRefCopy279Row" hidden="1">#REF!</definedName>
    <definedName name="XRefCopy27Row" localSheetId="3" hidden="1">#REF!</definedName>
    <definedName name="XRefCopy27Row" hidden="1">#REF!</definedName>
    <definedName name="XRefCopy28" hidden="1">#REF!</definedName>
    <definedName name="XRefCopy280" hidden="1">#REF!</definedName>
    <definedName name="XRefCopy280Row" hidden="1">#REF!</definedName>
    <definedName name="XRefCopy281" hidden="1">#REF!</definedName>
    <definedName name="XRefCopy281Row" hidden="1">#REF!</definedName>
    <definedName name="XRefCopy282" hidden="1">#REF!</definedName>
    <definedName name="XRefCopy282Row" hidden="1">#REF!</definedName>
    <definedName name="XRefCopy283" hidden="1">#REF!</definedName>
    <definedName name="XRefCopy283Row" hidden="1">#REF!</definedName>
    <definedName name="XRefCopy284" hidden="1">#REF!</definedName>
    <definedName name="XRefCopy284Row" hidden="1">#REF!</definedName>
    <definedName name="XRefCopy285" hidden="1">#REF!</definedName>
    <definedName name="XRefCopy285Row" hidden="1">#REF!</definedName>
    <definedName name="XRefCopy286" hidden="1">#REF!</definedName>
    <definedName name="XRefCopy286Row" hidden="1">#REF!</definedName>
    <definedName name="XRefCopy287" hidden="1">#REF!</definedName>
    <definedName name="XRefCopy287Row" hidden="1">#REF!</definedName>
    <definedName name="XRefCopy288" hidden="1">#REF!</definedName>
    <definedName name="XRefCopy288Row" hidden="1">#REF!</definedName>
    <definedName name="XRefCopy289" hidden="1">#REF!</definedName>
    <definedName name="XRefCopy289Row" hidden="1">#REF!</definedName>
    <definedName name="XRefCopy28Row" localSheetId="3" hidden="1">#REF!</definedName>
    <definedName name="XRefCopy28Row" hidden="1">#REF!</definedName>
    <definedName name="XRefCopy29" hidden="1">#REF!</definedName>
    <definedName name="XRefCopy290" hidden="1">#REF!</definedName>
    <definedName name="XRefCopy290Row" hidden="1">#REF!</definedName>
    <definedName name="XRefCopy291" hidden="1">#REF!</definedName>
    <definedName name="XRefCopy291Row" hidden="1">#REF!</definedName>
    <definedName name="XRefCopy292" hidden="1">#REF!</definedName>
    <definedName name="XRefCopy292Row" hidden="1">#REF!</definedName>
    <definedName name="XRefCopy29Row" localSheetId="3" hidden="1">#REF!</definedName>
    <definedName name="XRefCopy29Row" hidden="1">#REF!</definedName>
    <definedName name="XRefCopy2Row" localSheetId="3" hidden="1">#REF!</definedName>
    <definedName name="XRefCopy2Row" hidden="1">#REF!</definedName>
    <definedName name="XRefCopy3" hidden="1">#REF!</definedName>
    <definedName name="XRefCopy30" hidden="1">#REF!</definedName>
    <definedName name="XRefCopy30Row" localSheetId="3" hidden="1">#REF!</definedName>
    <definedName name="XRefCopy30Row" hidden="1">#REF!</definedName>
    <definedName name="XRefCopy31" hidden="1">#REF!</definedName>
    <definedName name="XRefCopy31Row" localSheetId="3" hidden="1">#REF!</definedName>
    <definedName name="XRefCopy31Row" hidden="1">#REF!</definedName>
    <definedName name="XRefCopy32" hidden="1">#REF!</definedName>
    <definedName name="XRefCopy32Row" localSheetId="3" hidden="1">#REF!</definedName>
    <definedName name="XRefCopy32Row" hidden="1">#REF!</definedName>
    <definedName name="XRefCopy33" hidden="1">#REF!</definedName>
    <definedName name="XRefCopy33Row" localSheetId="3" hidden="1">#REF!</definedName>
    <definedName name="XRefCopy33Row" hidden="1">#REF!</definedName>
    <definedName name="XRefCopy34" hidden="1">#REF!</definedName>
    <definedName name="XRefCopy34Row" localSheetId="3" hidden="1">#REF!</definedName>
    <definedName name="XRefCopy34Row" hidden="1">#REF!</definedName>
    <definedName name="XRefCopy35" hidden="1">#REF!</definedName>
    <definedName name="XRefCopy35Row" localSheetId="3" hidden="1">#REF!</definedName>
    <definedName name="XRefCopy35Row" hidden="1">#REF!</definedName>
    <definedName name="XRefCopy36" hidden="1">#REF!</definedName>
    <definedName name="XRefCopy36Row" localSheetId="3" hidden="1">#REF!</definedName>
    <definedName name="XRefCopy36Row" hidden="1">#REF!</definedName>
    <definedName name="XRefCopy37" hidden="1">#REF!</definedName>
    <definedName name="XRefCopy37Row" localSheetId="3" hidden="1">#REF!</definedName>
    <definedName name="XRefCopy37Row" hidden="1">#REF!</definedName>
    <definedName name="XRefCopy38" hidden="1">#REF!</definedName>
    <definedName name="XRefCopy38Row" localSheetId="3" hidden="1">#REF!</definedName>
    <definedName name="XRefCopy38Row" hidden="1">#REF!</definedName>
    <definedName name="XRefCopy39" hidden="1">#REF!</definedName>
    <definedName name="XRefCopy39Row" localSheetId="3" hidden="1">#REF!</definedName>
    <definedName name="XRefCopy39Row" hidden="1">#REF!</definedName>
    <definedName name="XRefCopy3Row" localSheetId="3" hidden="1">#REF!</definedName>
    <definedName name="XRefCopy3Row" hidden="1">#REF!</definedName>
    <definedName name="XRefCopy4" hidden="1">#REF!</definedName>
    <definedName name="XRefCopy40" hidden="1">#REF!</definedName>
    <definedName name="XRefCopy40Row" localSheetId="3" hidden="1">#REF!</definedName>
    <definedName name="XRefCopy40Row" hidden="1">#REF!</definedName>
    <definedName name="XRefCopy41" hidden="1">#REF!</definedName>
    <definedName name="XRefCopy41Row" localSheetId="3" hidden="1">#REF!</definedName>
    <definedName name="XRefCopy41Row" hidden="1">#REF!</definedName>
    <definedName name="XRefCopy42" hidden="1">#REF!</definedName>
    <definedName name="XRefCopy42Row" localSheetId="3" hidden="1">#REF!</definedName>
    <definedName name="XRefCopy42Row" hidden="1">#REF!</definedName>
    <definedName name="XRefCopy43" hidden="1">#REF!</definedName>
    <definedName name="XRefCopy43Row" localSheetId="3" hidden="1">#REF!</definedName>
    <definedName name="XRefCopy43Row" hidden="1">#REF!</definedName>
    <definedName name="XRefCopy44" hidden="1">#REF!</definedName>
    <definedName name="XRefCopy44Row" localSheetId="3" hidden="1">#REF!</definedName>
    <definedName name="XRefCopy44Row" hidden="1">#REF!</definedName>
    <definedName name="XRefCopy45" hidden="1">#REF!</definedName>
    <definedName name="XRefCopy45Row" localSheetId="3" hidden="1">#REF!</definedName>
    <definedName name="XRefCopy45Row" hidden="1">#REF!</definedName>
    <definedName name="XRefCopy46" hidden="1">#REF!</definedName>
    <definedName name="XRefCopy46Row" localSheetId="3" hidden="1">#REF!</definedName>
    <definedName name="XRefCopy46Row" hidden="1">#REF!</definedName>
    <definedName name="XRefCopy47" hidden="1">#REF!</definedName>
    <definedName name="XRefCopy47Row" localSheetId="3" hidden="1">#REF!</definedName>
    <definedName name="XRefCopy47Row" hidden="1">#REF!</definedName>
    <definedName name="XRefCopy48" hidden="1">#REF!</definedName>
    <definedName name="XRefCopy48Row" localSheetId="3" hidden="1">#REF!</definedName>
    <definedName name="XRefCopy48Row" hidden="1">#REF!</definedName>
    <definedName name="XRefCopy49" hidden="1">#REF!</definedName>
    <definedName name="XRefCopy49Row" localSheetId="3" hidden="1">#REF!</definedName>
    <definedName name="XRefCopy49Row" hidden="1">#REF!</definedName>
    <definedName name="XRefCopy4Row" localSheetId="3" hidden="1">#REF!</definedName>
    <definedName name="XRefCopy4Row" hidden="1">#REF!</definedName>
    <definedName name="XRefCopy5" hidden="1">#REF!</definedName>
    <definedName name="XRefCopy50" hidden="1">#REF!</definedName>
    <definedName name="XRefCopy50Row" localSheetId="3" hidden="1">#REF!</definedName>
    <definedName name="XRefCopy50Row" hidden="1">#REF!</definedName>
    <definedName name="XRefCopy51" hidden="1">#REF!</definedName>
    <definedName name="XRefCopy51Row" localSheetId="3" hidden="1">#REF!</definedName>
    <definedName name="XRefCopy51Row" hidden="1">#REF!</definedName>
    <definedName name="XRefCopy52" hidden="1">#REF!</definedName>
    <definedName name="XRefCopy52Row" localSheetId="3" hidden="1">#REF!</definedName>
    <definedName name="XRefCopy52Row" hidden="1">#REF!</definedName>
    <definedName name="XRefCopy53" localSheetId="3" hidden="1">#REF!</definedName>
    <definedName name="XRefCopy53" hidden="1">#REF!</definedName>
    <definedName name="XRefCopy53Row" localSheetId="3" hidden="1">#REF!</definedName>
    <definedName name="XRefCopy53Row" hidden="1">#REF!</definedName>
    <definedName name="XRefCopy54" hidden="1">#REF!</definedName>
    <definedName name="XRefCopy54Row" localSheetId="3" hidden="1">#REF!</definedName>
    <definedName name="XRefCopy54Row" hidden="1">#REF!</definedName>
    <definedName name="XRefCopy55" hidden="1">#REF!</definedName>
    <definedName name="XRefCopy55Row" localSheetId="3" hidden="1">#REF!</definedName>
    <definedName name="XRefCopy55Row" hidden="1">#REF!</definedName>
    <definedName name="XRefCopy56" hidden="1">#REF!</definedName>
    <definedName name="XRefCopy56Row" localSheetId="3" hidden="1">#REF!</definedName>
    <definedName name="XRefCopy56Row" hidden="1">#REF!</definedName>
    <definedName name="XRefCopy57" hidden="1">#REF!</definedName>
    <definedName name="XRefCopy57Row" localSheetId="3" hidden="1">#REF!</definedName>
    <definedName name="XRefCopy57Row" hidden="1">#REF!</definedName>
    <definedName name="XRefCopy58" hidden="1">#REF!</definedName>
    <definedName name="XRefCopy58Row" localSheetId="3" hidden="1">#REF!</definedName>
    <definedName name="XRefCopy58Row" hidden="1">#REF!</definedName>
    <definedName name="XRefCopy59" hidden="1">#REF!</definedName>
    <definedName name="XRefCopy59Row" localSheetId="3" hidden="1">#REF!</definedName>
    <definedName name="XRefCopy59Row" hidden="1">#REF!</definedName>
    <definedName name="XRefCopy5Row" hidden="1">#REF!</definedName>
    <definedName name="XRefCopy6" hidden="1">#REF!</definedName>
    <definedName name="XRefCopy60" hidden="1">#REF!</definedName>
    <definedName name="XRefCopy60Row" localSheetId="3" hidden="1">#REF!</definedName>
    <definedName name="XRefCopy60Row" hidden="1">#REF!</definedName>
    <definedName name="XRefCopy61" hidden="1">#REF!</definedName>
    <definedName name="XRefCopy61Row" localSheetId="3" hidden="1">#REF!</definedName>
    <definedName name="XRefCopy61Row" hidden="1">#REF!</definedName>
    <definedName name="XRefCopy62" hidden="1">#REF!</definedName>
    <definedName name="XRefCopy62Row" localSheetId="3" hidden="1">#REF!</definedName>
    <definedName name="XRefCopy62Row" hidden="1">#REF!</definedName>
    <definedName name="XRefCopy63" hidden="1">#REF!</definedName>
    <definedName name="XRefCopy63Row" localSheetId="3" hidden="1">#REF!</definedName>
    <definedName name="XRefCopy63Row" hidden="1">#REF!</definedName>
    <definedName name="XRefCopy64" hidden="1">#REF!</definedName>
    <definedName name="XRefCopy64Row" localSheetId="3" hidden="1">#REF!</definedName>
    <definedName name="XRefCopy64Row" hidden="1">#REF!</definedName>
    <definedName name="XRefCopy65" hidden="1">#REF!</definedName>
    <definedName name="XRefCopy65Row" localSheetId="3" hidden="1">#REF!</definedName>
    <definedName name="XRefCopy65Row" hidden="1">#REF!</definedName>
    <definedName name="XRefCopy66" hidden="1">#REF!</definedName>
    <definedName name="XRefCopy66Row" localSheetId="3" hidden="1">#REF!</definedName>
    <definedName name="XRefCopy66Row" hidden="1">#REF!</definedName>
    <definedName name="XRefCopy67" hidden="1">#REF!</definedName>
    <definedName name="XRefCopy67Row" localSheetId="3" hidden="1">#REF!</definedName>
    <definedName name="XRefCopy67Row" hidden="1">#REF!</definedName>
    <definedName name="XRefCopy68" hidden="1">#REF!</definedName>
    <definedName name="XRefCopy68Row" localSheetId="3" hidden="1">#REF!</definedName>
    <definedName name="XRefCopy68Row" hidden="1">#REF!</definedName>
    <definedName name="XRefCopy69" hidden="1">#REF!</definedName>
    <definedName name="XRefCopy69Row" localSheetId="3" hidden="1">#REF!</definedName>
    <definedName name="XRefCopy69Row" hidden="1">#REF!</definedName>
    <definedName name="XRefCopy6Row" hidden="1">#REF!</definedName>
    <definedName name="XRefCopy7" localSheetId="3" hidden="1">'Variacion del Activo Neto'!#REF!</definedName>
    <definedName name="XRefCopy7" hidden="1">#REF!</definedName>
    <definedName name="XRefCopy70" localSheetId="8" hidden="1">#REF!</definedName>
    <definedName name="XRefCopy70" localSheetId="5" hidden="1">#REF!</definedName>
    <definedName name="XRefCopy70" hidden="1">#REF!</definedName>
    <definedName name="XRefCopy70Row" localSheetId="8" hidden="1">#REF!</definedName>
    <definedName name="XRefCopy70Row" localSheetId="5" hidden="1">#REF!</definedName>
    <definedName name="XRefCopy70Row" localSheetId="3" hidden="1">#REF!</definedName>
    <definedName name="XRefCopy70Row" hidden="1">#REF!</definedName>
    <definedName name="XRefCopy71" hidden="1">#REF!</definedName>
    <definedName name="XRefCopy71Row" localSheetId="3" hidden="1">#REF!</definedName>
    <definedName name="XRefCopy71Row" hidden="1">#REF!</definedName>
    <definedName name="XRefCopy72" hidden="1">#REF!</definedName>
    <definedName name="XRefCopy72Row" localSheetId="3" hidden="1">#REF!</definedName>
    <definedName name="XRefCopy72Row" hidden="1">#REF!</definedName>
    <definedName name="XRefCopy73" hidden="1">#REF!</definedName>
    <definedName name="XRefCopy73Row" localSheetId="3" hidden="1">#REF!</definedName>
    <definedName name="XRefCopy73Row" hidden="1">#REF!</definedName>
    <definedName name="XRefCopy74" hidden="1">#REF!</definedName>
    <definedName name="XRefCopy74Row" localSheetId="3" hidden="1">#REF!</definedName>
    <definedName name="XRefCopy74Row" hidden="1">#REF!</definedName>
    <definedName name="XRefCopy75" localSheetId="8" hidden="1">#REF!</definedName>
    <definedName name="XRefCopy75" localSheetId="5" hidden="1">#REF!</definedName>
    <definedName name="XRefCopy75" localSheetId="3" hidden="1">'Variacion del Activo Neto'!#REF!</definedName>
    <definedName name="XRefCopy75" hidden="1">#REF!</definedName>
    <definedName name="XRefCopy75Row" localSheetId="8" hidden="1">#REF!</definedName>
    <definedName name="XRefCopy75Row" localSheetId="5" hidden="1">#REF!</definedName>
    <definedName name="XRefCopy75Row" localSheetId="3" hidden="1">#REF!</definedName>
    <definedName name="XRefCopy75Row" hidden="1">#REF!</definedName>
    <definedName name="XRefCopy76" localSheetId="8" hidden="1">#REF!</definedName>
    <definedName name="XRefCopy76" localSheetId="5" hidden="1">#REF!</definedName>
    <definedName name="XRefCopy76" localSheetId="3" hidden="1">'Variacion del Activo Neto'!#REF!</definedName>
    <definedName name="XRefCopy76" hidden="1">#REF!</definedName>
    <definedName name="XRefCopy76Row" localSheetId="8" hidden="1">#REF!</definedName>
    <definedName name="XRefCopy76Row" localSheetId="5" hidden="1">#REF!</definedName>
    <definedName name="XRefCopy76Row" localSheetId="3" hidden="1">#REF!</definedName>
    <definedName name="XRefCopy76Row" hidden="1">#REF!</definedName>
    <definedName name="XRefCopy77" hidden="1">#REF!</definedName>
    <definedName name="XRefCopy77Row" localSheetId="3" hidden="1">#REF!</definedName>
    <definedName name="XRefCopy77Row" hidden="1">#REF!</definedName>
    <definedName name="XRefCopy78" hidden="1">#REF!</definedName>
    <definedName name="XRefCopy78Row" localSheetId="3" hidden="1">#REF!</definedName>
    <definedName name="XRefCopy78Row" hidden="1">#REF!</definedName>
    <definedName name="XRefCopy79" hidden="1">#REF!</definedName>
    <definedName name="XRefCopy79Row" localSheetId="3" hidden="1">#REF!</definedName>
    <definedName name="XRefCopy79Row" hidden="1">#REF!</definedName>
    <definedName name="XRefCopy7Row" localSheetId="3" hidden="1">#REF!</definedName>
    <definedName name="XRefCopy7Row" hidden="1">#REF!</definedName>
    <definedName name="XRefCopy8" localSheetId="3" hidden="1">'Variacion del Activo Neto'!#REF!</definedName>
    <definedName name="XRefCopy8" hidden="1">#REF!</definedName>
    <definedName name="XRefCopy80Row" localSheetId="8" hidden="1">#REF!</definedName>
    <definedName name="XRefCopy80Row" localSheetId="5" hidden="1">#REF!</definedName>
    <definedName name="XRefCopy80Row" localSheetId="3" hidden="1">#REF!</definedName>
    <definedName name="XRefCopy80Row" hidden="1">#REF!</definedName>
    <definedName name="XRefCopy81Row" localSheetId="3" hidden="1">#REF!</definedName>
    <definedName name="XRefCopy81Row" hidden="1">#REF!</definedName>
    <definedName name="XRefCopy82Row" localSheetId="3" hidden="1">#REF!</definedName>
    <definedName name="XRefCopy82Row" hidden="1">#REF!</definedName>
    <definedName name="XRefCopy83Row" localSheetId="3" hidden="1">#REF!</definedName>
    <definedName name="XRefCopy83Row" hidden="1">#REF!</definedName>
    <definedName name="XRefCopy84Row" localSheetId="3" hidden="1">#REF!</definedName>
    <definedName name="XRefCopy84Row" hidden="1">#REF!</definedName>
    <definedName name="XRefCopy85" hidden="1">#REF!</definedName>
    <definedName name="XRefCopy85Row" localSheetId="3" hidden="1">#REF!</definedName>
    <definedName name="XRefCopy85Row" hidden="1">#REF!</definedName>
    <definedName name="XRefCopy86" hidden="1">#REF!</definedName>
    <definedName name="XRefCopy86Row" localSheetId="3" hidden="1">#REF!</definedName>
    <definedName name="XRefCopy86Row" hidden="1">#REF!</definedName>
    <definedName name="XRefCopy87" hidden="1">#REF!</definedName>
    <definedName name="XRefCopy87Row" localSheetId="3" hidden="1">#REF!</definedName>
    <definedName name="XRefCopy87Row" hidden="1">#REF!</definedName>
    <definedName name="XRefCopy88" hidden="1">#REF!</definedName>
    <definedName name="XRefCopy88Row" localSheetId="3" hidden="1">#REF!</definedName>
    <definedName name="XRefCopy88Row" hidden="1">#REF!</definedName>
    <definedName name="XRefCopy89" hidden="1">#REF!</definedName>
    <definedName name="XRefCopy89Row" localSheetId="3" hidden="1">#REF!</definedName>
    <definedName name="XRefCopy89Row" hidden="1">#REF!</definedName>
    <definedName name="XRefCopy8Row" localSheetId="3" hidden="1">#REF!</definedName>
    <definedName name="XRefCopy8Row" hidden="1">#REF!</definedName>
    <definedName name="XRefCopy9" localSheetId="3" hidden="1">'Variacion del Activo Neto'!#REF!</definedName>
    <definedName name="XRefCopy9" hidden="1">#REF!</definedName>
    <definedName name="XRefCopy90" localSheetId="8" hidden="1">#REF!</definedName>
    <definedName name="XRefCopy90" localSheetId="5" hidden="1">#REF!</definedName>
    <definedName name="XRefCopy90" hidden="1">#REF!</definedName>
    <definedName name="XRefCopy90Row" localSheetId="8" hidden="1">#REF!</definedName>
    <definedName name="XRefCopy90Row" localSheetId="5" hidden="1">#REF!</definedName>
    <definedName name="XRefCopy90Row" localSheetId="3" hidden="1">#REF!</definedName>
    <definedName name="XRefCopy90Row" hidden="1">#REF!</definedName>
    <definedName name="XRefCopy91" hidden="1">#REF!</definedName>
    <definedName name="XRefCopy91Row" localSheetId="3" hidden="1">#REF!</definedName>
    <definedName name="XRefCopy91Row" hidden="1">#REF!</definedName>
    <definedName name="XRefCopy92" localSheetId="3" hidden="1">#REF!</definedName>
    <definedName name="XRefCopy92" hidden="1">#REF!</definedName>
    <definedName name="XRefCopy92Row" localSheetId="3" hidden="1">#REF!</definedName>
    <definedName name="XRefCopy92Row" hidden="1">#REF!</definedName>
    <definedName name="XRefCopy93" localSheetId="3" hidden="1">#REF!</definedName>
    <definedName name="XRefCopy93" hidden="1">#REF!</definedName>
    <definedName name="XRefCopy93Row" localSheetId="3" hidden="1">#REF!</definedName>
    <definedName name="XRefCopy93Row" hidden="1">#REF!</definedName>
    <definedName name="XRefCopy94" localSheetId="3" hidden="1">#REF!</definedName>
    <definedName name="XRefCopy94" hidden="1">#REF!</definedName>
    <definedName name="XRefCopy94Row" localSheetId="3" hidden="1">#REF!</definedName>
    <definedName name="XRefCopy94Row" hidden="1">#REF!</definedName>
    <definedName name="XRefCopy95" hidden="1">#REF!</definedName>
    <definedName name="XRefCopy95Row" localSheetId="3" hidden="1">#REF!</definedName>
    <definedName name="XRefCopy95Row" hidden="1">#REF!</definedName>
    <definedName name="XRefCopy96" hidden="1">#REF!</definedName>
    <definedName name="XRefCopy96Row" localSheetId="3" hidden="1">#REF!</definedName>
    <definedName name="XRefCopy96Row" hidden="1">#REF!</definedName>
    <definedName name="XRefCopy97" hidden="1">#REF!</definedName>
    <definedName name="XRefCopy97Row" localSheetId="3" hidden="1">#REF!</definedName>
    <definedName name="XRefCopy97Row" hidden="1">#REF!</definedName>
    <definedName name="XRefCopy98" hidden="1">#REF!</definedName>
    <definedName name="XRefCopy98Row" localSheetId="3" hidden="1">#REF!</definedName>
    <definedName name="XRefCopy98Row" hidden="1">#REF!</definedName>
    <definedName name="XRefCopy99" hidden="1">#REF!</definedName>
    <definedName name="XRefCopy99Row" localSheetId="3" hidden="1">#REF!</definedName>
    <definedName name="XRefCopy99Row" hidden="1">#REF!</definedName>
    <definedName name="XRefCopy9Row" localSheetId="3" hidden="1">#REF!</definedName>
    <definedName name="XRefCopy9Row" hidden="1">#REF!</definedName>
    <definedName name="XRefCopyRangeCount" localSheetId="3" hidden="1">76</definedName>
    <definedName name="XRefCopyRangeCount" hidden="1">4</definedName>
    <definedName name="XRefPaste1" hidden="1">#REF!</definedName>
    <definedName name="XRefPaste10" hidden="1">#REF!</definedName>
    <definedName name="XRefPaste100" localSheetId="3" hidden="1">#REF!</definedName>
    <definedName name="XRefPaste100" hidden="1">#REF!</definedName>
    <definedName name="XRefPaste100Row" localSheetId="3" hidden="1">#REF!</definedName>
    <definedName name="XRefPaste100Row" hidden="1">#REF!</definedName>
    <definedName name="XRefPaste101" localSheetId="3" hidden="1">#REF!</definedName>
    <definedName name="XRefPaste101" hidden="1">#REF!</definedName>
    <definedName name="XRefPaste101Row" localSheetId="3" hidden="1">#REF!</definedName>
    <definedName name="XRefPaste101Row" hidden="1">#REF!</definedName>
    <definedName name="XRefPaste102" localSheetId="3" hidden="1">#REF!</definedName>
    <definedName name="XRefPaste102" hidden="1">#REF!</definedName>
    <definedName name="XRefPaste102Row" localSheetId="3" hidden="1">#REF!</definedName>
    <definedName name="XRefPaste102Row" hidden="1">#REF!</definedName>
    <definedName name="XRefPaste103" localSheetId="3" hidden="1">#REF!</definedName>
    <definedName name="XRefPaste103" hidden="1">#REF!</definedName>
    <definedName name="XRefPaste103Row" localSheetId="3" hidden="1">#REF!</definedName>
    <definedName name="XRefPaste103Row" hidden="1">#REF!</definedName>
    <definedName name="XRefPaste104" localSheetId="3" hidden="1">#REF!</definedName>
    <definedName name="XRefPaste104" hidden="1">#REF!</definedName>
    <definedName name="XRefPaste104Row" localSheetId="3" hidden="1">#REF!</definedName>
    <definedName name="XRefPaste104Row" hidden="1">#REF!</definedName>
    <definedName name="XRefPaste105" localSheetId="3" hidden="1">#REF!</definedName>
    <definedName name="XRefPaste105" hidden="1">#REF!</definedName>
    <definedName name="XRefPaste105Row" localSheetId="3" hidden="1">#REF!</definedName>
    <definedName name="XRefPaste105Row" hidden="1">#REF!</definedName>
    <definedName name="XRefPaste106" localSheetId="3" hidden="1">#REF!</definedName>
    <definedName name="XRefPaste106" hidden="1">#REF!</definedName>
    <definedName name="XRefPaste106Row" localSheetId="3" hidden="1">#REF!</definedName>
    <definedName name="XRefPaste106Row" hidden="1">#REF!</definedName>
    <definedName name="XRefPaste107" localSheetId="3" hidden="1">#REF!</definedName>
    <definedName name="XRefPaste107" hidden="1">#REF!</definedName>
    <definedName name="XRefPaste107Row" localSheetId="3" hidden="1">#REF!</definedName>
    <definedName name="XRefPaste107Row" hidden="1">#REF!</definedName>
    <definedName name="XRefPaste108" localSheetId="3" hidden="1">#REF!</definedName>
    <definedName name="XRefPaste108" hidden="1">#REF!</definedName>
    <definedName name="XRefPaste108Row" localSheetId="3" hidden="1">#REF!</definedName>
    <definedName name="XRefPaste108Row" hidden="1">#REF!</definedName>
    <definedName name="XRefPaste109" localSheetId="3" hidden="1">#REF!</definedName>
    <definedName name="XRefPaste109" hidden="1">#REF!</definedName>
    <definedName name="XRefPaste109Row" localSheetId="3" hidden="1">#REF!</definedName>
    <definedName name="XRefPaste109Row" hidden="1">#REF!</definedName>
    <definedName name="XRefPaste10Row" localSheetId="3" hidden="1">#REF!</definedName>
    <definedName name="XRefPaste10Row" hidden="1">#REF!</definedName>
    <definedName name="XRefPaste11" hidden="1">#REF!</definedName>
    <definedName name="XRefPaste110" localSheetId="3" hidden="1">#REF!</definedName>
    <definedName name="XRefPaste110" hidden="1">#REF!</definedName>
    <definedName name="XRefPaste110Row" localSheetId="3" hidden="1">#REF!</definedName>
    <definedName name="XRefPaste110Row" hidden="1">#REF!</definedName>
    <definedName name="XRefPaste111" localSheetId="3" hidden="1">#REF!</definedName>
    <definedName name="XRefPaste111" hidden="1">#REF!</definedName>
    <definedName name="XRefPaste111Row" localSheetId="3" hidden="1">#REF!</definedName>
    <definedName name="XRefPaste111Row" hidden="1">#REF!</definedName>
    <definedName name="XRefPaste112" localSheetId="3" hidden="1">#REF!</definedName>
    <definedName name="XRefPaste112" hidden="1">#REF!</definedName>
    <definedName name="XRefPaste112Row" localSheetId="3" hidden="1">#REF!</definedName>
    <definedName name="XRefPaste112Row" hidden="1">#REF!</definedName>
    <definedName name="XRefPaste113" localSheetId="3" hidden="1">#REF!</definedName>
    <definedName name="XRefPaste113" hidden="1">#REF!</definedName>
    <definedName name="XRefPaste113Row" localSheetId="3" hidden="1">#REF!</definedName>
    <definedName name="XRefPaste113Row" hidden="1">#REF!</definedName>
    <definedName name="XRefPaste114" localSheetId="3" hidden="1">#REF!</definedName>
    <definedName name="XRefPaste114" hidden="1">#REF!</definedName>
    <definedName name="XRefPaste114Row" localSheetId="3" hidden="1">#REF!</definedName>
    <definedName name="XRefPaste114Row" hidden="1">#REF!</definedName>
    <definedName name="XRefPaste115" localSheetId="3" hidden="1">#REF!</definedName>
    <definedName name="XRefPaste115" hidden="1">#REF!</definedName>
    <definedName name="XRefPaste115Row" localSheetId="3" hidden="1">#REF!</definedName>
    <definedName name="XRefPaste115Row" hidden="1">#REF!</definedName>
    <definedName name="XRefPaste116" localSheetId="3" hidden="1">#REF!</definedName>
    <definedName name="XRefPaste116" hidden="1">#REF!</definedName>
    <definedName name="XRefPaste116Row" localSheetId="3" hidden="1">#REF!</definedName>
    <definedName name="XRefPaste116Row" hidden="1">#REF!</definedName>
    <definedName name="XRefPaste117" localSheetId="3" hidden="1">#REF!</definedName>
    <definedName name="XRefPaste117" hidden="1">#REF!</definedName>
    <definedName name="XRefPaste117Row" localSheetId="3" hidden="1">#REF!</definedName>
    <definedName name="XRefPaste117Row" hidden="1">#REF!</definedName>
    <definedName name="XRefPaste118" localSheetId="3" hidden="1">#REF!</definedName>
    <definedName name="XRefPaste118" hidden="1">#REF!</definedName>
    <definedName name="XRefPaste118Row" localSheetId="3" hidden="1">#REF!</definedName>
    <definedName name="XRefPaste118Row" hidden="1">#REF!</definedName>
    <definedName name="XRefPaste119" localSheetId="3" hidden="1">#REF!</definedName>
    <definedName name="XRefPaste119" hidden="1">#REF!</definedName>
    <definedName name="XRefPaste119Row" localSheetId="3" hidden="1">#REF!</definedName>
    <definedName name="XRefPaste119Row" hidden="1">#REF!</definedName>
    <definedName name="XRefPaste11Row" localSheetId="3" hidden="1">#REF!</definedName>
    <definedName name="XRefPaste11Row" hidden="1">#REF!</definedName>
    <definedName name="XRefPaste12" localSheetId="3" hidden="1">#REF!</definedName>
    <definedName name="XRefPaste12" hidden="1">#REF!</definedName>
    <definedName name="XRefPaste120" localSheetId="3" hidden="1">#REF!</definedName>
    <definedName name="XRefPaste120" hidden="1">#REF!</definedName>
    <definedName name="XRefPaste120Row" localSheetId="3" hidden="1">#REF!</definedName>
    <definedName name="XRefPaste120Row" hidden="1">#REF!</definedName>
    <definedName name="XRefPaste121" localSheetId="3" hidden="1">#REF!</definedName>
    <definedName name="XRefPaste121" hidden="1">#REF!</definedName>
    <definedName name="XRefPaste121Row" localSheetId="3" hidden="1">#REF!</definedName>
    <definedName name="XRefPaste121Row" hidden="1">#REF!</definedName>
    <definedName name="XRefPaste122" localSheetId="3" hidden="1">#REF!</definedName>
    <definedName name="XRefPaste122" hidden="1">#REF!</definedName>
    <definedName name="XRefPaste122Row" localSheetId="3" hidden="1">#REF!</definedName>
    <definedName name="XRefPaste122Row" hidden="1">#REF!</definedName>
    <definedName name="XRefPaste123" localSheetId="3" hidden="1">#REF!</definedName>
    <definedName name="XRefPaste123" hidden="1">#REF!</definedName>
    <definedName name="XRefPaste123Row" localSheetId="3" hidden="1">#REF!</definedName>
    <definedName name="XRefPaste123Row" hidden="1">#REF!</definedName>
    <definedName name="XRefPaste124" localSheetId="3" hidden="1">#REF!</definedName>
    <definedName name="XRefPaste124" hidden="1">#REF!</definedName>
    <definedName name="XRefPaste124Row" localSheetId="3" hidden="1">#REF!</definedName>
    <definedName name="XRefPaste124Row" hidden="1">#REF!</definedName>
    <definedName name="XRefPaste125" localSheetId="3" hidden="1">#REF!</definedName>
    <definedName name="XRefPaste125" hidden="1">#REF!</definedName>
    <definedName name="XRefPaste125Row" localSheetId="3" hidden="1">#REF!</definedName>
    <definedName name="XRefPaste125Row" hidden="1">#REF!</definedName>
    <definedName name="XRefPaste126" localSheetId="3" hidden="1">#REF!</definedName>
    <definedName name="XRefPaste126" hidden="1">#REF!</definedName>
    <definedName name="XRefPaste126Row" localSheetId="3" hidden="1">#REF!</definedName>
    <definedName name="XRefPaste126Row" hidden="1">#REF!</definedName>
    <definedName name="XRefPaste127" localSheetId="3" hidden="1">#REF!</definedName>
    <definedName name="XRefPaste127" hidden="1">#REF!</definedName>
    <definedName name="XRefPaste127Row" localSheetId="3" hidden="1">#REF!</definedName>
    <definedName name="XRefPaste127Row" hidden="1">#REF!</definedName>
    <definedName name="XRefPaste128" localSheetId="3" hidden="1">#REF!</definedName>
    <definedName name="XRefPaste128" hidden="1">#REF!</definedName>
    <definedName name="XRefPaste128Row" localSheetId="3" hidden="1">#REF!</definedName>
    <definedName name="XRefPaste128Row" hidden="1">#REF!</definedName>
    <definedName name="XRefPaste129" localSheetId="3" hidden="1">#REF!</definedName>
    <definedName name="XRefPaste129" hidden="1">#REF!</definedName>
    <definedName name="XRefPaste129Row" localSheetId="3" hidden="1">#REF!</definedName>
    <definedName name="XRefPaste129Row" hidden="1">#REF!</definedName>
    <definedName name="XRefPaste12Row" localSheetId="3" hidden="1">#REF!</definedName>
    <definedName name="XRefPaste12Row" hidden="1">#REF!</definedName>
    <definedName name="XRefPaste13" hidden="1">#REF!</definedName>
    <definedName name="XRefPaste130" localSheetId="3" hidden="1">#REF!</definedName>
    <definedName name="XRefPaste130" hidden="1">#REF!</definedName>
    <definedName name="XRefPaste130Row" localSheetId="3" hidden="1">#REF!</definedName>
    <definedName name="XRefPaste130Row" hidden="1">#REF!</definedName>
    <definedName name="XRefPaste131" localSheetId="3" hidden="1">#REF!</definedName>
    <definedName name="XRefPaste131" hidden="1">#REF!</definedName>
    <definedName name="XRefPaste131Row" localSheetId="3" hidden="1">#REF!</definedName>
    <definedName name="XRefPaste131Row" hidden="1">#REF!</definedName>
    <definedName name="XRefPaste132" localSheetId="3" hidden="1">#REF!</definedName>
    <definedName name="XRefPaste132" hidden="1">#REF!</definedName>
    <definedName name="XRefPaste132Row" localSheetId="3" hidden="1">#REF!</definedName>
    <definedName name="XRefPaste132Row" hidden="1">#REF!</definedName>
    <definedName name="XRefPaste133" localSheetId="3" hidden="1">#REF!</definedName>
    <definedName name="XRefPaste133" hidden="1">#REF!</definedName>
    <definedName name="XRefPaste133Row" localSheetId="3" hidden="1">#REF!</definedName>
    <definedName name="XRefPaste133Row" hidden="1">#REF!</definedName>
    <definedName name="XRefPaste134" localSheetId="3" hidden="1">#REF!</definedName>
    <definedName name="XRefPaste134" hidden="1">#REF!</definedName>
    <definedName name="XRefPaste134Row" localSheetId="3" hidden="1">#REF!</definedName>
    <definedName name="XRefPaste134Row" hidden="1">#REF!</definedName>
    <definedName name="XRefPaste135" localSheetId="3" hidden="1">#REF!</definedName>
    <definedName name="XRefPaste135" hidden="1">#REF!</definedName>
    <definedName name="XRefPaste135Row" localSheetId="3" hidden="1">#REF!</definedName>
    <definedName name="XRefPaste135Row" hidden="1">#REF!</definedName>
    <definedName name="XRefPaste136" localSheetId="3" hidden="1">#REF!</definedName>
    <definedName name="XRefPaste136" hidden="1">#REF!</definedName>
    <definedName name="XRefPaste136Row" localSheetId="3" hidden="1">#REF!</definedName>
    <definedName name="XRefPaste136Row" hidden="1">#REF!</definedName>
    <definedName name="XRefPaste137" localSheetId="3" hidden="1">#REF!</definedName>
    <definedName name="XRefPaste137" hidden="1">#REF!</definedName>
    <definedName name="XRefPaste137Row" localSheetId="3" hidden="1">#REF!</definedName>
    <definedName name="XRefPaste137Row" hidden="1">#REF!</definedName>
    <definedName name="XRefPaste138" localSheetId="3" hidden="1">#REF!</definedName>
    <definedName name="XRefPaste138" hidden="1">#REF!</definedName>
    <definedName name="XRefPaste138Row" localSheetId="3" hidden="1">#REF!</definedName>
    <definedName name="XRefPaste138Row" hidden="1">#REF!</definedName>
    <definedName name="XRefPaste139" localSheetId="3" hidden="1">#REF!</definedName>
    <definedName name="XRefPaste139" hidden="1">#REF!</definedName>
    <definedName name="XRefPaste139Row" localSheetId="3" hidden="1">#REF!</definedName>
    <definedName name="XRefPaste139Row" hidden="1">#REF!</definedName>
    <definedName name="XRefPaste13Row" localSheetId="3" hidden="1">#REF!</definedName>
    <definedName name="XRefPaste13Row" hidden="1">#REF!</definedName>
    <definedName name="XRefPaste14" localSheetId="3" hidden="1">#REF!</definedName>
    <definedName name="XRefPaste14" hidden="1">#REF!</definedName>
    <definedName name="XRefPaste140" localSheetId="3" hidden="1">#REF!</definedName>
    <definedName name="XRefPaste140" hidden="1">#REF!</definedName>
    <definedName name="XRefPaste140Row" localSheetId="3" hidden="1">#REF!</definedName>
    <definedName name="XRefPaste140Row" hidden="1">#REF!</definedName>
    <definedName name="XRefPaste141" localSheetId="3" hidden="1">#REF!</definedName>
    <definedName name="XRefPaste141" hidden="1">#REF!</definedName>
    <definedName name="XRefPaste141Row" localSheetId="3" hidden="1">#REF!</definedName>
    <definedName name="XRefPaste141Row" hidden="1">#REF!</definedName>
    <definedName name="XRefPaste142" localSheetId="3" hidden="1">#REF!</definedName>
    <definedName name="XRefPaste142" hidden="1">#REF!</definedName>
    <definedName name="XRefPaste142Row" localSheetId="3" hidden="1">#REF!</definedName>
    <definedName name="XRefPaste142Row" hidden="1">#REF!</definedName>
    <definedName name="XRefPaste143" localSheetId="3" hidden="1">#REF!</definedName>
    <definedName name="XRefPaste143" hidden="1">#REF!</definedName>
    <definedName name="XRefPaste143Row" localSheetId="3" hidden="1">#REF!</definedName>
    <definedName name="XRefPaste143Row" hidden="1">#REF!</definedName>
    <definedName name="XRefPaste144" localSheetId="3" hidden="1">#REF!</definedName>
    <definedName name="XRefPaste144" hidden="1">#REF!</definedName>
    <definedName name="XRefPaste144Row" localSheetId="3" hidden="1">#REF!</definedName>
    <definedName name="XRefPaste144Row" hidden="1">#REF!</definedName>
    <definedName name="XRefPaste145" localSheetId="3" hidden="1">#REF!</definedName>
    <definedName name="XRefPaste145" hidden="1">#REF!</definedName>
    <definedName name="XRefPaste145Row" localSheetId="3" hidden="1">#REF!</definedName>
    <definedName name="XRefPaste145Row" hidden="1">#REF!</definedName>
    <definedName name="XRefPaste146" localSheetId="3" hidden="1">#REF!</definedName>
    <definedName name="XRefPaste146" hidden="1">#REF!</definedName>
    <definedName name="XRefPaste146Row" localSheetId="3" hidden="1">#REF!</definedName>
    <definedName name="XRefPaste146Row" hidden="1">#REF!</definedName>
    <definedName name="XRefPaste147" localSheetId="3" hidden="1">#REF!</definedName>
    <definedName name="XRefPaste147" hidden="1">#REF!</definedName>
    <definedName name="XRefPaste147Row" localSheetId="3" hidden="1">#REF!</definedName>
    <definedName name="XRefPaste147Row" hidden="1">#REF!</definedName>
    <definedName name="XRefPaste148" localSheetId="3" hidden="1">#REF!</definedName>
    <definedName name="XRefPaste148" hidden="1">#REF!</definedName>
    <definedName name="XRefPaste148Row" localSheetId="3" hidden="1">#REF!</definedName>
    <definedName name="XRefPaste148Row" hidden="1">#REF!</definedName>
    <definedName name="XRefPaste14Row" localSheetId="3" hidden="1">#REF!</definedName>
    <definedName name="XRefPaste14Row" hidden="1">#REF!</definedName>
    <definedName name="XRefPaste15" hidden="1">#REF!</definedName>
    <definedName name="XRefPaste15Row" localSheetId="3" hidden="1">#REF!</definedName>
    <definedName name="XRefPaste15Row" hidden="1">#REF!</definedName>
    <definedName name="XRefPaste16" hidden="1">#REF!</definedName>
    <definedName name="XRefPaste16Row" localSheetId="3" hidden="1">#REF!</definedName>
    <definedName name="XRefPaste16Row" hidden="1">#REF!</definedName>
    <definedName name="XRefPaste17" hidden="1">#REF!</definedName>
    <definedName name="XRefPaste17Row" localSheetId="3" hidden="1">#REF!</definedName>
    <definedName name="XRefPaste17Row" hidden="1">#REF!</definedName>
    <definedName name="XRefPaste18" localSheetId="8" hidden="1">#REF!</definedName>
    <definedName name="XRefPaste18" localSheetId="5" hidden="1">#REF!</definedName>
    <definedName name="XRefPaste18" localSheetId="3" hidden="1">'Variacion del Activo Neto'!#REF!</definedName>
    <definedName name="XRefPaste18" hidden="1">#REF!</definedName>
    <definedName name="XRefPaste18Row" localSheetId="8" hidden="1">#REF!</definedName>
    <definedName name="XRefPaste18Row" localSheetId="5" hidden="1">#REF!</definedName>
    <definedName name="XRefPaste18Row" localSheetId="3" hidden="1">#REF!</definedName>
    <definedName name="XRefPaste18Row" hidden="1">#REF!</definedName>
    <definedName name="XRefPaste19" localSheetId="3" hidden="1">#REF!</definedName>
    <definedName name="XRefPaste19" hidden="1">#REF!</definedName>
    <definedName name="XRefPaste19Row" localSheetId="3" hidden="1">#REF!</definedName>
    <definedName name="XRefPaste19Row" hidden="1">#REF!</definedName>
    <definedName name="XRefPaste1Row" localSheetId="3" hidden="1">#REF!</definedName>
    <definedName name="XRefPaste1Row" hidden="1">#REF!</definedName>
    <definedName name="XRefPaste2" hidden="1">#REF!</definedName>
    <definedName name="XRefPaste20" localSheetId="3" hidden="1">#REF!</definedName>
    <definedName name="XRefPaste20" hidden="1">#REF!</definedName>
    <definedName name="XRefPaste20Row" localSheetId="3" hidden="1">#REF!</definedName>
    <definedName name="XRefPaste20Row" hidden="1">#REF!</definedName>
    <definedName name="XRefPaste21" localSheetId="3" hidden="1">#REF!</definedName>
    <definedName name="XRefPaste21" hidden="1">#REF!</definedName>
    <definedName name="XRefPaste21Row" localSheetId="3" hidden="1">#REF!</definedName>
    <definedName name="XRefPaste21Row" hidden="1">#REF!</definedName>
    <definedName name="XRefPaste22" localSheetId="3" hidden="1">#REF!</definedName>
    <definedName name="XRefPaste22" hidden="1">#REF!</definedName>
    <definedName name="XRefPaste22Row" localSheetId="3" hidden="1">#REF!</definedName>
    <definedName name="XRefPaste22Row" hidden="1">#REF!</definedName>
    <definedName name="XRefPaste23" localSheetId="3" hidden="1">#REF!</definedName>
    <definedName name="XRefPaste23" hidden="1">#REF!</definedName>
    <definedName name="XRefPaste23Row" localSheetId="3" hidden="1">#REF!</definedName>
    <definedName name="XRefPaste23Row" hidden="1">#REF!</definedName>
    <definedName name="XRefPaste24" localSheetId="3" hidden="1">#REF!</definedName>
    <definedName name="XRefPaste24" hidden="1">#REF!</definedName>
    <definedName name="XRefPaste24Row" localSheetId="3" hidden="1">#REF!</definedName>
    <definedName name="XRefPaste24Row" hidden="1">#REF!</definedName>
    <definedName name="XRefPaste25" localSheetId="3" hidden="1">#REF!</definedName>
    <definedName name="XRefPaste25" hidden="1">#REF!</definedName>
    <definedName name="XRefPaste25Row" localSheetId="3" hidden="1">#REF!</definedName>
    <definedName name="XRefPaste25Row" hidden="1">#REF!</definedName>
    <definedName name="XRefPaste26" localSheetId="3" hidden="1">#REF!</definedName>
    <definedName name="XRefPaste26" hidden="1">#REF!</definedName>
    <definedName name="XRefPaste26Row" localSheetId="3" hidden="1">#REF!</definedName>
    <definedName name="XRefPaste26Row" hidden="1">#REF!</definedName>
    <definedName name="XRefPaste27" localSheetId="3" hidden="1">#REF!</definedName>
    <definedName name="XRefPaste27" hidden="1">#REF!</definedName>
    <definedName name="XRefPaste27Row" localSheetId="3" hidden="1">#REF!</definedName>
    <definedName name="XRefPaste27Row" hidden="1">#REF!</definedName>
    <definedName name="XRefPaste28" localSheetId="3" hidden="1">#REF!</definedName>
    <definedName name="XRefPaste28" hidden="1">#REF!</definedName>
    <definedName name="XRefPaste28Row" localSheetId="3" hidden="1">#REF!</definedName>
    <definedName name="XRefPaste28Row" hidden="1">#REF!</definedName>
    <definedName name="XRefPaste29" localSheetId="3" hidden="1">#REF!</definedName>
    <definedName name="XRefPaste29" hidden="1">#REF!</definedName>
    <definedName name="XRefPaste29Row" localSheetId="3" hidden="1">#REF!</definedName>
    <definedName name="XRefPaste29Row" hidden="1">#REF!</definedName>
    <definedName name="XRefPaste2Row" localSheetId="3" hidden="1">#REF!</definedName>
    <definedName name="XRefPaste2Row" hidden="1">#REF!</definedName>
    <definedName name="XRefPaste3" hidden="1">#REF!</definedName>
    <definedName name="XRefPaste30" localSheetId="3" hidden="1">#REF!</definedName>
    <definedName name="XRefPaste30" hidden="1">#REF!</definedName>
    <definedName name="XRefPaste30Row" localSheetId="3" hidden="1">#REF!</definedName>
    <definedName name="XRefPaste30Row" hidden="1">#REF!</definedName>
    <definedName name="XRefPaste31" localSheetId="3" hidden="1">#REF!</definedName>
    <definedName name="XRefPaste31" hidden="1">#REF!</definedName>
    <definedName name="XRefPaste31Row" localSheetId="3" hidden="1">#REF!</definedName>
    <definedName name="XRefPaste31Row" hidden="1">#REF!</definedName>
    <definedName name="XRefPaste32" localSheetId="3" hidden="1">#REF!</definedName>
    <definedName name="XRefPaste32" hidden="1">#REF!</definedName>
    <definedName name="XRefPaste32Row" localSheetId="3" hidden="1">#REF!</definedName>
    <definedName name="XRefPaste32Row" hidden="1">#REF!</definedName>
    <definedName name="XRefPaste33" hidden="1">#REF!</definedName>
    <definedName name="XRefPaste33Row" localSheetId="3" hidden="1">#REF!</definedName>
    <definedName name="XRefPaste33Row" hidden="1">#REF!</definedName>
    <definedName name="XRefPaste34" localSheetId="3" hidden="1">#REF!</definedName>
    <definedName name="XRefPaste34" hidden="1">#REF!</definedName>
    <definedName name="XRefPaste34Row" localSheetId="3" hidden="1">#REF!</definedName>
    <definedName name="XRefPaste34Row" hidden="1">#REF!</definedName>
    <definedName name="XRefPaste35" hidden="1">#REF!</definedName>
    <definedName name="XRefPaste35Row" localSheetId="3" hidden="1">#REF!</definedName>
    <definedName name="XRefPaste35Row" hidden="1">#REF!</definedName>
    <definedName name="XRefPaste36" localSheetId="3" hidden="1">#REF!</definedName>
    <definedName name="XRefPaste36" hidden="1">#REF!</definedName>
    <definedName name="XRefPaste36Row" localSheetId="3" hidden="1">#REF!</definedName>
    <definedName name="XRefPaste36Row" hidden="1">#REF!</definedName>
    <definedName name="XRefPaste37" localSheetId="3" hidden="1">#REF!</definedName>
    <definedName name="XRefPaste37" hidden="1">#REF!</definedName>
    <definedName name="XRefPaste37Row" localSheetId="3" hidden="1">#REF!</definedName>
    <definedName name="XRefPaste37Row" hidden="1">#REF!</definedName>
    <definedName name="XRefPaste38" localSheetId="3" hidden="1">#REF!</definedName>
    <definedName name="XRefPaste38" hidden="1">#REF!</definedName>
    <definedName name="XRefPaste38Row" localSheetId="3" hidden="1">#REF!</definedName>
    <definedName name="XRefPaste38Row" hidden="1">#REF!</definedName>
    <definedName name="XRefPaste39" localSheetId="3" hidden="1">#REF!</definedName>
    <definedName name="XRefPaste39" hidden="1">#REF!</definedName>
    <definedName name="XRefPaste39Row" localSheetId="3" hidden="1">#REF!</definedName>
    <definedName name="XRefPaste39Row" hidden="1">#REF!</definedName>
    <definedName name="XRefPaste3Row" localSheetId="3" hidden="1">#REF!</definedName>
    <definedName name="XRefPaste3Row" hidden="1">#REF!</definedName>
    <definedName name="XRefPaste4" hidden="1">#REF!</definedName>
    <definedName name="XRefPaste40" localSheetId="3" hidden="1">#REF!</definedName>
    <definedName name="XRefPaste40" hidden="1">#REF!</definedName>
    <definedName name="XRefPaste40Row" localSheetId="3" hidden="1">#REF!</definedName>
    <definedName name="XRefPaste40Row" hidden="1">#REF!</definedName>
    <definedName name="XRefPaste41" localSheetId="3" hidden="1">#REF!</definedName>
    <definedName name="XRefPaste41" hidden="1">#REF!</definedName>
    <definedName name="XRefPaste41Row" localSheetId="3" hidden="1">#REF!</definedName>
    <definedName name="XRefPaste41Row" hidden="1">#REF!</definedName>
    <definedName name="XRefPaste42" localSheetId="3" hidden="1">#REF!</definedName>
    <definedName name="XRefPaste42" hidden="1">#REF!</definedName>
    <definedName name="XRefPaste42Row" localSheetId="3" hidden="1">#REF!</definedName>
    <definedName name="XRefPaste42Row" hidden="1">#REF!</definedName>
    <definedName name="XRefPaste43" localSheetId="3" hidden="1">#REF!</definedName>
    <definedName name="XRefPaste43" hidden="1">#REF!</definedName>
    <definedName name="XRefPaste43Row" localSheetId="3" hidden="1">#REF!</definedName>
    <definedName name="XRefPaste43Row" hidden="1">#REF!</definedName>
    <definedName name="XRefPaste44" localSheetId="3" hidden="1">#REF!</definedName>
    <definedName name="XRefPaste44" hidden="1">#REF!</definedName>
    <definedName name="XRefPaste44Row" localSheetId="3" hidden="1">#REF!</definedName>
    <definedName name="XRefPaste44Row" hidden="1">#REF!</definedName>
    <definedName name="XRefPaste45" localSheetId="3" hidden="1">#REF!</definedName>
    <definedName name="XRefPaste45" hidden="1">#REF!</definedName>
    <definedName name="XRefPaste45Row" localSheetId="3" hidden="1">#REF!</definedName>
    <definedName name="XRefPaste45Row" hidden="1">#REF!</definedName>
    <definedName name="XRefPaste46" localSheetId="3" hidden="1">#REF!</definedName>
    <definedName name="XRefPaste46" hidden="1">#REF!</definedName>
    <definedName name="XRefPaste46Row" localSheetId="3" hidden="1">#REF!</definedName>
    <definedName name="XRefPaste46Row" hidden="1">#REF!</definedName>
    <definedName name="XRefPaste47" localSheetId="3" hidden="1">#REF!</definedName>
    <definedName name="XRefPaste47" hidden="1">#REF!</definedName>
    <definedName name="XRefPaste47Row" localSheetId="3" hidden="1">#REF!</definedName>
    <definedName name="XRefPaste47Row" hidden="1">#REF!</definedName>
    <definedName name="XRefPaste48" localSheetId="3" hidden="1">#REF!</definedName>
    <definedName name="XRefPaste48" hidden="1">#REF!</definedName>
    <definedName name="XRefPaste48Row" localSheetId="3" hidden="1">#REF!</definedName>
    <definedName name="XRefPaste48Row" hidden="1">#REF!</definedName>
    <definedName name="XRefPaste49" localSheetId="3" hidden="1">#REF!</definedName>
    <definedName name="XRefPaste49" hidden="1">#REF!</definedName>
    <definedName name="XRefPaste49Row" localSheetId="3" hidden="1">#REF!</definedName>
    <definedName name="XRefPaste49Row" hidden="1">#REF!</definedName>
    <definedName name="XRefPaste4Row" localSheetId="3" hidden="1">#REF!</definedName>
    <definedName name="XRefPaste4Row" hidden="1">#REF!</definedName>
    <definedName name="XRefPaste5" localSheetId="3" hidden="1">'Variacion del Activo Neto'!#REF!</definedName>
    <definedName name="XRefPaste5" hidden="1">#REF!</definedName>
    <definedName name="XRefPaste50" localSheetId="8" hidden="1">#REF!</definedName>
    <definedName name="XRefPaste50" localSheetId="5" hidden="1">#REF!</definedName>
    <definedName name="XRefPaste50" localSheetId="3" hidden="1">#REF!</definedName>
    <definedName name="XRefPaste50" hidden="1">#REF!</definedName>
    <definedName name="XRefPaste50Row" localSheetId="3" hidden="1">#REF!</definedName>
    <definedName name="XRefPaste50Row" hidden="1">#REF!</definedName>
    <definedName name="XRefPaste51" localSheetId="3" hidden="1">#REF!</definedName>
    <definedName name="XRefPaste51" hidden="1">#REF!</definedName>
    <definedName name="XRefPaste51Row" localSheetId="3" hidden="1">#REF!</definedName>
    <definedName name="XRefPaste51Row" hidden="1">#REF!</definedName>
    <definedName name="XRefPaste52" localSheetId="3" hidden="1">#REF!</definedName>
    <definedName name="XRefPaste52" hidden="1">#REF!</definedName>
    <definedName name="XRefPaste52Row" localSheetId="3" hidden="1">#REF!</definedName>
    <definedName name="XRefPaste52Row" hidden="1">#REF!</definedName>
    <definedName name="XRefPaste53" localSheetId="3" hidden="1">#REF!</definedName>
    <definedName name="XRefPaste53" hidden="1">#REF!</definedName>
    <definedName name="XRefPaste53Row" localSheetId="3" hidden="1">#REF!</definedName>
    <definedName name="XRefPaste53Row" hidden="1">#REF!</definedName>
    <definedName name="XRefPaste54" localSheetId="3" hidden="1">#REF!</definedName>
    <definedName name="XRefPaste54" hidden="1">#REF!</definedName>
    <definedName name="XRefPaste54Row" localSheetId="3" hidden="1">#REF!</definedName>
    <definedName name="XRefPaste54Row" hidden="1">#REF!</definedName>
    <definedName name="XRefPaste55" localSheetId="3" hidden="1">#REF!</definedName>
    <definedName name="XRefPaste55" hidden="1">#REF!</definedName>
    <definedName name="XRefPaste55Row" localSheetId="3" hidden="1">#REF!</definedName>
    <definedName name="XRefPaste55Row" hidden="1">#REF!</definedName>
    <definedName name="XRefPaste56" localSheetId="3" hidden="1">#REF!</definedName>
    <definedName name="XRefPaste56" hidden="1">#REF!</definedName>
    <definedName name="XRefPaste56Row" localSheetId="3" hidden="1">#REF!</definedName>
    <definedName name="XRefPaste56Row" hidden="1">#REF!</definedName>
    <definedName name="XRefPaste57" localSheetId="3" hidden="1">#REF!</definedName>
    <definedName name="XRefPaste57" hidden="1">#REF!</definedName>
    <definedName name="XRefPaste57Row" localSheetId="3" hidden="1">#REF!</definedName>
    <definedName name="XRefPaste57Row" hidden="1">#REF!</definedName>
    <definedName name="XRefPaste58" hidden="1">#REF!</definedName>
    <definedName name="XRefPaste58Row" localSheetId="3" hidden="1">#REF!</definedName>
    <definedName name="XRefPaste58Row" hidden="1">#REF!</definedName>
    <definedName name="XRefPaste59" hidden="1">#REF!</definedName>
    <definedName name="XRefPaste59Row" localSheetId="3" hidden="1">#REF!</definedName>
    <definedName name="XRefPaste59Row" hidden="1">#REF!</definedName>
    <definedName name="XRefPaste5Row" localSheetId="3" hidden="1">#REF!</definedName>
    <definedName name="XRefPaste5Row" hidden="1">#REF!</definedName>
    <definedName name="XRefPaste6" localSheetId="3" hidden="1">#REF!</definedName>
    <definedName name="XRefPaste6" hidden="1">#REF!</definedName>
    <definedName name="XRefPaste60" hidden="1">#REF!</definedName>
    <definedName name="XRefPaste60Row" localSheetId="3" hidden="1">#REF!</definedName>
    <definedName name="XRefPaste60Row" hidden="1">#REF!</definedName>
    <definedName name="XRefPaste61" hidden="1">#REF!</definedName>
    <definedName name="XRefPaste61Row" localSheetId="3" hidden="1">#REF!</definedName>
    <definedName name="XRefPaste61Row" hidden="1">#REF!</definedName>
    <definedName name="XRefPaste62" hidden="1">#REF!</definedName>
    <definedName name="XRefPaste62Row" localSheetId="3" hidden="1">#REF!</definedName>
    <definedName name="XRefPaste62Row" hidden="1">#REF!</definedName>
    <definedName name="XRefPaste63" hidden="1">#REF!</definedName>
    <definedName name="XRefPaste63Row" localSheetId="3" hidden="1">#REF!</definedName>
    <definedName name="XRefPaste63Row" hidden="1">#REF!</definedName>
    <definedName name="XRefPaste64" localSheetId="3" hidden="1">#REF!</definedName>
    <definedName name="XRefPaste64" hidden="1">#REF!</definedName>
    <definedName name="XRefPaste64Row" localSheetId="3" hidden="1">#REF!</definedName>
    <definedName name="XRefPaste64Row" hidden="1">#REF!</definedName>
    <definedName name="XRefPaste65" hidden="1">#REF!</definedName>
    <definedName name="XRefPaste65Row" localSheetId="3" hidden="1">#REF!</definedName>
    <definedName name="XRefPaste65Row" hidden="1">#REF!</definedName>
    <definedName name="XRefPaste66" hidden="1">#REF!</definedName>
    <definedName name="XRefPaste66Row" localSheetId="3" hidden="1">#REF!</definedName>
    <definedName name="XRefPaste66Row" hidden="1">#REF!</definedName>
    <definedName name="XRefPaste67" localSheetId="3" hidden="1">#REF!</definedName>
    <definedName name="XRefPaste67" hidden="1">#REF!</definedName>
    <definedName name="XRefPaste67Row" localSheetId="3" hidden="1">#REF!</definedName>
    <definedName name="XRefPaste67Row" hidden="1">#REF!</definedName>
    <definedName name="XRefPaste68" hidden="1">#REF!</definedName>
    <definedName name="XRefPaste68Row" localSheetId="3" hidden="1">#REF!</definedName>
    <definedName name="XRefPaste68Row" hidden="1">#REF!</definedName>
    <definedName name="XRefPaste69" hidden="1">#REF!</definedName>
    <definedName name="XRefPaste69Row" localSheetId="3" hidden="1">#REF!</definedName>
    <definedName name="XRefPaste69Row" hidden="1">#REF!</definedName>
    <definedName name="XRefPaste6Row" localSheetId="3" hidden="1">#REF!</definedName>
    <definedName name="XRefPaste6Row" hidden="1">#REF!</definedName>
    <definedName name="XRefPaste7" localSheetId="3" hidden="1">#REF!</definedName>
    <definedName name="XRefPaste7" hidden="1">#REF!</definedName>
    <definedName name="XRefPaste70" hidden="1">#REF!</definedName>
    <definedName name="XRefPaste70Row" localSheetId="3" hidden="1">#REF!</definedName>
    <definedName name="XRefPaste70Row" hidden="1">#REF!</definedName>
    <definedName name="XRefPaste71" hidden="1">#REF!</definedName>
    <definedName name="XRefPaste71Row" localSheetId="3" hidden="1">#REF!</definedName>
    <definedName name="XRefPaste71Row" hidden="1">#REF!</definedName>
    <definedName name="XRefPaste72" localSheetId="3" hidden="1">#REF!</definedName>
    <definedName name="XRefPaste72" hidden="1">#REF!</definedName>
    <definedName name="XRefPaste72Row" localSheetId="3" hidden="1">#REF!</definedName>
    <definedName name="XRefPaste72Row" hidden="1">#REF!</definedName>
    <definedName name="XRefPaste73" localSheetId="3" hidden="1">#REF!</definedName>
    <definedName name="XRefPaste73" hidden="1">#REF!</definedName>
    <definedName name="XRefPaste73Row" localSheetId="3" hidden="1">#REF!</definedName>
    <definedName name="XRefPaste73Row" hidden="1">#REF!</definedName>
    <definedName name="XRefPaste74" localSheetId="3" hidden="1">#REF!</definedName>
    <definedName name="XRefPaste74" hidden="1">#REF!</definedName>
    <definedName name="XRefPaste74Row" localSheetId="3" hidden="1">#REF!</definedName>
    <definedName name="XRefPaste74Row" hidden="1">#REF!</definedName>
    <definedName name="XRefPaste75" localSheetId="3" hidden="1">#REF!</definedName>
    <definedName name="XRefPaste75" hidden="1">#REF!</definedName>
    <definedName name="XRefPaste75Row" localSheetId="3" hidden="1">#REF!</definedName>
    <definedName name="XRefPaste75Row" hidden="1">#REF!</definedName>
    <definedName name="XRefPaste76" localSheetId="3" hidden="1">#REF!</definedName>
    <definedName name="XRefPaste76" hidden="1">#REF!</definedName>
    <definedName name="XRefPaste76Row" localSheetId="3" hidden="1">#REF!</definedName>
    <definedName name="XRefPaste76Row" hidden="1">#REF!</definedName>
    <definedName name="XRefPaste77" localSheetId="3" hidden="1">#REF!</definedName>
    <definedName name="XRefPaste77" hidden="1">#REF!</definedName>
    <definedName name="XRefPaste77Row" localSheetId="3" hidden="1">#REF!</definedName>
    <definedName name="XRefPaste77Row" hidden="1">#REF!</definedName>
    <definedName name="XRefPaste78" localSheetId="3" hidden="1">#REF!</definedName>
    <definedName name="XRefPaste78" hidden="1">#REF!</definedName>
    <definedName name="XRefPaste78Row" localSheetId="3" hidden="1">#REF!</definedName>
    <definedName name="XRefPaste78Row" hidden="1">#REF!</definedName>
    <definedName name="XRefPaste79" localSheetId="3" hidden="1">#REF!</definedName>
    <definedName name="XRefPaste79" hidden="1">#REF!</definedName>
    <definedName name="XRefPaste79Row" localSheetId="3" hidden="1">#REF!</definedName>
    <definedName name="XRefPaste79Row" hidden="1">#REF!</definedName>
    <definedName name="XRefPaste7Row" localSheetId="3" hidden="1">#REF!</definedName>
    <definedName name="XRefPaste7Row" hidden="1">#REF!</definedName>
    <definedName name="XRefPaste8" localSheetId="3" hidden="1">#REF!</definedName>
    <definedName name="XRefPaste8" hidden="1">#REF!</definedName>
    <definedName name="XRefPaste80" localSheetId="3" hidden="1">#REF!</definedName>
    <definedName name="XRefPaste80" hidden="1">#REF!</definedName>
    <definedName name="XRefPaste80Row" localSheetId="3" hidden="1">#REF!</definedName>
    <definedName name="XRefPaste80Row" hidden="1">#REF!</definedName>
    <definedName name="XRefPaste81" localSheetId="3" hidden="1">#REF!</definedName>
    <definedName name="XRefPaste81" hidden="1">#REF!</definedName>
    <definedName name="XRefPaste81Row" localSheetId="3" hidden="1">#REF!</definedName>
    <definedName name="XRefPaste81Row" hidden="1">#REF!</definedName>
    <definedName name="XRefPaste82" localSheetId="3" hidden="1">#REF!</definedName>
    <definedName name="XRefPaste82" hidden="1">#REF!</definedName>
    <definedName name="XRefPaste82Row" localSheetId="3" hidden="1">#REF!</definedName>
    <definedName name="XRefPaste82Row" hidden="1">#REF!</definedName>
    <definedName name="XRefPaste83" localSheetId="3" hidden="1">#REF!</definedName>
    <definedName name="XRefPaste83" hidden="1">#REF!</definedName>
    <definedName name="XRefPaste83Row" localSheetId="3" hidden="1">#REF!</definedName>
    <definedName name="XRefPaste83Row" hidden="1">#REF!</definedName>
    <definedName name="XRefPaste84" localSheetId="3" hidden="1">#REF!</definedName>
    <definedName name="XRefPaste84" hidden="1">#REF!</definedName>
    <definedName name="XRefPaste84Row" localSheetId="3" hidden="1">#REF!</definedName>
    <definedName name="XRefPaste84Row" hidden="1">#REF!</definedName>
    <definedName name="XRefPaste85" localSheetId="3" hidden="1">#REF!</definedName>
    <definedName name="XRefPaste85" hidden="1">#REF!</definedName>
    <definedName name="XRefPaste85Row" localSheetId="3" hidden="1">#REF!</definedName>
    <definedName name="XRefPaste85Row" hidden="1">#REF!</definedName>
    <definedName name="XRefPaste86" localSheetId="3" hidden="1">#REF!</definedName>
    <definedName name="XRefPaste86" hidden="1">#REF!</definedName>
    <definedName name="XRefPaste86Row" localSheetId="3" hidden="1">#REF!</definedName>
    <definedName name="XRefPaste86Row" hidden="1">#REF!</definedName>
    <definedName name="XRefPaste87" localSheetId="3" hidden="1">#REF!</definedName>
    <definedName name="XRefPaste87" hidden="1">#REF!</definedName>
    <definedName name="XRefPaste87Row" localSheetId="3" hidden="1">#REF!</definedName>
    <definedName name="XRefPaste87Row" hidden="1">#REF!</definedName>
    <definedName name="XRefPaste88" localSheetId="3" hidden="1">#REF!</definedName>
    <definedName name="XRefPaste88" hidden="1">#REF!</definedName>
    <definedName name="XRefPaste88Row" localSheetId="3" hidden="1">#REF!</definedName>
    <definedName name="XRefPaste88Row" hidden="1">#REF!</definedName>
    <definedName name="XRefPaste89" localSheetId="3" hidden="1">#REF!</definedName>
    <definedName name="XRefPaste89" hidden="1">#REF!</definedName>
    <definedName name="XRefPaste89Row" localSheetId="3" hidden="1">#REF!</definedName>
    <definedName name="XRefPaste89Row" hidden="1">#REF!</definedName>
    <definedName name="XRefPaste8Row" localSheetId="3" hidden="1">#REF!</definedName>
    <definedName name="XRefPaste8Row" hidden="1">#REF!</definedName>
    <definedName name="XRefPaste9" hidden="1">#REF!</definedName>
    <definedName name="XRefPaste90" localSheetId="3" hidden="1">#REF!</definedName>
    <definedName name="XRefPaste90" hidden="1">#REF!</definedName>
    <definedName name="XRefPaste90Row" localSheetId="3" hidden="1">#REF!</definedName>
    <definedName name="XRefPaste90Row" hidden="1">#REF!</definedName>
    <definedName name="XRefPaste91" localSheetId="3" hidden="1">#REF!</definedName>
    <definedName name="XRefPaste91" hidden="1">#REF!</definedName>
    <definedName name="XRefPaste91Row" localSheetId="3" hidden="1">#REF!</definedName>
    <definedName name="XRefPaste91Row" hidden="1">#REF!</definedName>
    <definedName name="XRefPaste92" localSheetId="3" hidden="1">#REF!</definedName>
    <definedName name="XRefPaste92" hidden="1">#REF!</definedName>
    <definedName name="XRefPaste92Row" localSheetId="3" hidden="1">#REF!</definedName>
    <definedName name="XRefPaste92Row" hidden="1">#REF!</definedName>
    <definedName name="XRefPaste93" localSheetId="3" hidden="1">#REF!</definedName>
    <definedName name="XRefPaste93" hidden="1">#REF!</definedName>
    <definedName name="XRefPaste93Row" localSheetId="3" hidden="1">#REF!</definedName>
    <definedName name="XRefPaste93Row" hidden="1">#REF!</definedName>
    <definedName name="XRefPaste94" localSheetId="3" hidden="1">#REF!</definedName>
    <definedName name="XRefPaste94" hidden="1">#REF!</definedName>
    <definedName name="XRefPaste94Row" localSheetId="3" hidden="1">#REF!</definedName>
    <definedName name="XRefPaste94Row" hidden="1">#REF!</definedName>
    <definedName name="XRefPaste95" localSheetId="3" hidden="1">#REF!</definedName>
    <definedName name="XRefPaste95" hidden="1">#REF!</definedName>
    <definedName name="XRefPaste95Row" localSheetId="3" hidden="1">#REF!</definedName>
    <definedName name="XRefPaste95Row" hidden="1">#REF!</definedName>
    <definedName name="XRefPaste96" localSheetId="3" hidden="1">#REF!</definedName>
    <definedName name="XRefPaste96" hidden="1">#REF!</definedName>
    <definedName name="XRefPaste96Row" localSheetId="3" hidden="1">#REF!</definedName>
    <definedName name="XRefPaste96Row" hidden="1">#REF!</definedName>
    <definedName name="XRefPaste97" localSheetId="3" hidden="1">#REF!</definedName>
    <definedName name="XRefPaste97" hidden="1">#REF!</definedName>
    <definedName name="XRefPaste97Row" localSheetId="3" hidden="1">#REF!</definedName>
    <definedName name="XRefPaste97Row" hidden="1">#REF!</definedName>
    <definedName name="XRefPaste98" localSheetId="3" hidden="1">#REF!</definedName>
    <definedName name="XRefPaste98" hidden="1">#REF!</definedName>
    <definedName name="XRefPaste98Row" localSheetId="3" hidden="1">#REF!</definedName>
    <definedName name="XRefPaste98Row" hidden="1">#REF!</definedName>
    <definedName name="XRefPaste99" localSheetId="3" hidden="1">#REF!</definedName>
    <definedName name="XRefPaste99" hidden="1">#REF!</definedName>
    <definedName name="XRefPaste99Row" localSheetId="3" hidden="1">#REF!</definedName>
    <definedName name="XRefPaste99Row" hidden="1">#REF!</definedName>
    <definedName name="XRefPaste9Row" localSheetId="3" hidden="1">#REF!</definedName>
    <definedName name="XRefPaste9Row" hidden="1">#REF!</definedName>
    <definedName name="XRefPasteRangeCount" localSheetId="3" hidden="1">6</definedName>
    <definedName name="XRefPasteRangeCount" hidden="1">1</definedName>
    <definedName name="XSHOP1">#REF!</definedName>
    <definedName name="XSHOP2">#REF!</definedName>
    <definedName name="XSHOP3">#REF!</definedName>
    <definedName name="XSHOP4">#REF!</definedName>
    <definedName name="XSHOP5">#REF!</definedName>
    <definedName name="XSHOP6">#REF!</definedName>
    <definedName name="XSHOP7">#REF!</definedName>
    <definedName name="XSHOP8">#REF!</definedName>
    <definedName name="xx">#REF!</definedName>
    <definedName name="xxx">#REF!</definedName>
    <definedName name="XXXX">#REF!</definedName>
    <definedName name="Y_">#REF!</definedName>
    <definedName name="YTD_ACT">#REF!</definedName>
    <definedName name="YTD_DT">#REF!</definedName>
    <definedName name="z">#REF!</definedName>
    <definedName name="Z_5FCC9217_B3E9_4B91_A943_5F21728EBEE9_.wvu.FilterData" localSheetId="8" hidden="1">'CLASIFICACION 12'!$A$4:$J$67</definedName>
    <definedName name="Z_5FCC9217_B3E9_4B91_A943_5F21728EBEE9_.wvu.PrintArea" localSheetId="1" hidden="1">'Activo Neto'!$A$1:$E$34</definedName>
    <definedName name="Z_5FCC9217_B3E9_4B91_A943_5F21728EBEE9_.wvu.PrintArea" localSheetId="2" hidden="1">'Estado de Ingresos y Egreso'!$A$2:$E$34</definedName>
    <definedName name="Z_5FCC9217_B3E9_4B91_A943_5F21728EBEE9_.wvu.PrintArea" localSheetId="4" hidden="1">'Flujos de Efectivo'!$A$2:$D$37</definedName>
    <definedName name="Z_5FCC9217_B3E9_4B91_A943_5F21728EBEE9_.wvu.PrintArea" localSheetId="5" hidden="1">'Nota 1 a Nota 8'!$A$2:$J$282</definedName>
    <definedName name="Z_5FCC9217_B3E9_4B91_A943_5F21728EBEE9_.wvu.PrintArea" localSheetId="3" hidden="1">'Variacion del Activo Neto'!$B$2:$I$26</definedName>
    <definedName name="Z_61A52113_890E_4C3B_ADC2_27DE1001C942_.wvu.FilterData" localSheetId="8" hidden="1">'CLASIFICACION 12'!$A$4:$G$67</definedName>
    <definedName name="Z_61A52113_890E_4C3B_ADC2_27DE1001C942_.wvu.PrintArea" localSheetId="1" hidden="1">'Activo Neto'!$A$1:$E$34</definedName>
    <definedName name="Z_61A52113_890E_4C3B_ADC2_27DE1001C942_.wvu.PrintArea" localSheetId="2" hidden="1">'Estado de Ingresos y Egreso'!$A$2:$E$34</definedName>
    <definedName name="Z_61A52113_890E_4C3B_ADC2_27DE1001C942_.wvu.PrintArea" localSheetId="4" hidden="1">'Flujos de Efectivo'!$A$2:$D$37</definedName>
    <definedName name="Z_61A52113_890E_4C3B_ADC2_27DE1001C942_.wvu.PrintArea" localSheetId="3" hidden="1">'Variacion del Activo Neto'!$B$2:$I$26</definedName>
    <definedName name="Z_7015FC6D_0680_4B00_AA0E_B83DA1D0B666_.wvu.FilterData" localSheetId="8" hidden="1">'CLASIFICACION 12'!$A$4:$G$67</definedName>
    <definedName name="Z_7015FC6D_0680_4B00_AA0E_B83DA1D0B666_.wvu.PrintArea" localSheetId="1" hidden="1">'Activo Neto'!$A$1:$E$34</definedName>
    <definedName name="Z_7015FC6D_0680_4B00_AA0E_B83DA1D0B666_.wvu.PrintArea" localSheetId="2" hidden="1">'Estado de Ingresos y Egreso'!$A$2:$E$34</definedName>
    <definedName name="Z_7015FC6D_0680_4B00_AA0E_B83DA1D0B666_.wvu.PrintArea" localSheetId="4" hidden="1">'Flujos de Efectivo'!$A$2:$D$37</definedName>
    <definedName name="Z_7015FC6D_0680_4B00_AA0E_B83DA1D0B666_.wvu.PrintArea" localSheetId="5" hidden="1">'Nota 1 a Nota 8'!$A$2:$J$282</definedName>
    <definedName name="Z_7015FC6D_0680_4B00_AA0E_B83DA1D0B666_.wvu.PrintArea" localSheetId="3" hidden="1">'Variacion del Activo Neto'!$B$2:$I$26</definedName>
    <definedName name="Z_7015FC6D_0680_4B00_AA0E_B83DA1D0B666_.wvu.Rows" localSheetId="4" hidden="1">'Flujos de Efectivo'!#REF!</definedName>
    <definedName name="Z_970CBB53_F4B3_462F_AEFE_2BC403F5F0AD_.wvu.PrintArea" localSheetId="5" hidden="1">'Nota 1 a Nota 8'!$A$2:$J$282</definedName>
    <definedName name="Z_B9F63820_5C32_455A_BC9D_0BE84D6B0867_.wvu.FilterData" localSheetId="8" hidden="1">'CLASIFICACION 12'!$A$4:$G$67</definedName>
    <definedName name="Z_B9F63820_5C32_455A_BC9D_0BE84D6B0867_.wvu.PrintArea" localSheetId="1" hidden="1">'Activo Neto'!$A$1:$E$34</definedName>
    <definedName name="Z_B9F63820_5C32_455A_BC9D_0BE84D6B0867_.wvu.PrintArea" localSheetId="2" hidden="1">'Estado de Ingresos y Egreso'!$A$2:$E$34</definedName>
    <definedName name="Z_B9F63820_5C32_455A_BC9D_0BE84D6B0867_.wvu.PrintArea" localSheetId="4" hidden="1">'Flujos de Efectivo'!$A$2:$D$37</definedName>
    <definedName name="Z_B9F63820_5C32_455A_BC9D_0BE84D6B0867_.wvu.PrintArea" localSheetId="3" hidden="1">'Variacion del Activo Neto'!$B$2:$I$26</definedName>
    <definedName name="Z_B9F63820_5C32_455A_BC9D_0BE84D6B0867_.wvu.Rows" localSheetId="4" hidden="1">'Flujos de Efectivo'!#REF!</definedName>
    <definedName name="Z_D9765769_BBE9_4E14_B8CF_9C39AEE13FCB_.wvu.FilterData" localSheetId="8" hidden="1">'CLASIFICACION 12'!$A$4:$J$67</definedName>
    <definedName name="Z_D9765769_BBE9_4E14_B8CF_9C39AEE13FCB_.wvu.PrintArea" localSheetId="1" hidden="1">'Activo Neto'!$A$1:$E$34</definedName>
    <definedName name="Z_D9765769_BBE9_4E14_B8CF_9C39AEE13FCB_.wvu.PrintArea" localSheetId="2" hidden="1">'Estado de Ingresos y Egreso'!$A$2:$E$34</definedName>
    <definedName name="Z_D9765769_BBE9_4E14_B8CF_9C39AEE13FCB_.wvu.PrintArea" localSheetId="4" hidden="1">'Flujos de Efectivo'!$A$2:$D$37</definedName>
    <definedName name="Z_D9765769_BBE9_4E14_B8CF_9C39AEE13FCB_.wvu.PrintArea" localSheetId="3" hidden="1">'Variacion del Activo Neto'!$B$2:$I$26</definedName>
    <definedName name="Z_F3648BCD_1CED_4BBB_AE63_37BDB925883F_.wvu.FilterData" localSheetId="8" hidden="1">'CLASIFICACION 12'!$A$4:$G$67</definedName>
    <definedName name="Z_F3648BCD_1CED_4BBB_AE63_37BDB925883F_.wvu.PrintArea" localSheetId="1" hidden="1">'Activo Neto'!$A$1:$E$34</definedName>
    <definedName name="Z_F3648BCD_1CED_4BBB_AE63_37BDB925883F_.wvu.PrintArea" localSheetId="2" hidden="1">'Estado de Ingresos y Egreso'!$A$2:$E$34</definedName>
    <definedName name="Z_F3648BCD_1CED_4BBB_AE63_37BDB925883F_.wvu.PrintArea" localSheetId="4" hidden="1">'Flujos de Efectivo'!$A$2:$D$37</definedName>
    <definedName name="Z_F3648BCD_1CED_4BBB_AE63_37BDB925883F_.wvu.PrintArea" localSheetId="5" hidden="1">'Nota 1 a Nota 8'!$A$2:$J$282</definedName>
    <definedName name="Z_F3648BCD_1CED_4BBB_AE63_37BDB925883F_.wvu.PrintArea" localSheetId="3" hidden="1">'Variacion del Activo Neto'!$B$2:$I$26</definedName>
    <definedName name="ZA_">#REF!</definedName>
    <definedName name="ZB_">#REF!</definedName>
    <definedName name="ZC_">#REF!</definedName>
    <definedName name="ZD_">#REF!</definedName>
    <definedName name="zdfd" localSheetId="5" hidden="1">#REF!</definedName>
    <definedName name="zdfd" hidden="1">#REF!</definedName>
    <definedName name="ZE_">#REF!</definedName>
    <definedName name="ZF_">#REF!</definedName>
    <definedName name="ZG_">#REF!</definedName>
    <definedName name="ZH_">#REF!</definedName>
    <definedName name="ZI_">#REF!</definedName>
    <definedName name="ZK_">#REF!</definedName>
    <definedName name="ZL_">#REF!</definedName>
    <definedName name="ZM_">#REF!</definedName>
  </definedNames>
  <calcPr calcId="191028"/>
  <customWorkbookViews>
    <customWorkbookView name="Shirley Vichini - Vista personalizada" guid="{5FCC9217-B3E9-4B91-A943-5F21728EBEE9}" mergeInterval="0" personalView="1" maximized="1" xWindow="-9" yWindow="-9" windowWidth="1938" windowHeight="1048" tabRatio="954" activeSheetId="3"/>
    <customWorkbookView name="Dahiana Sanchez - Vista personalizada" guid="{F3648BCD-1CED-4BBB-AE63-37BDB925883F}" mergeInterval="0" personalView="1" maximized="1" xWindow="-9" yWindow="-9" windowWidth="1938" windowHeight="1048" tabRatio="954" activeSheetId="4"/>
    <customWorkbookView name="Sergio Gonzalez - Vista personalizada" guid="{61A52113-890E-4C3B-ADC2-27DE1001C942}" mergeInterval="0" personalView="1" maximized="1" xWindow="-8" yWindow="-8" windowWidth="1382" windowHeight="744" tabRatio="896" activeSheetId="1"/>
    <customWorkbookView name="Alejandro Otazú - Vista personalizada" guid="{7015FC6D-0680-4B00-AA0E-B83DA1D0B666}" mergeInterval="0" personalView="1" maximized="1" xWindow="-9" yWindow="-9" windowWidth="1938" windowHeight="1048" tabRatio="954" activeSheetId="10"/>
    <customWorkbookView name="Yohana Benitez - Vista personalizada" guid="{B9F63820-5C32-455A-BC9D-0BE84D6B0867}" mergeInterval="0" personalView="1" maximized="1" xWindow="-8" yWindow="-8" windowWidth="1382" windowHeight="744" tabRatio="954" activeSheetId="9"/>
    <customWorkbookView name="Antoni Andres Dioses - Vista personalizada" guid="{D9765769-BBE9-4E14-B8CF-9C39AEE13FCB}" mergeInterval="0" personalView="1" maximized="1" xWindow="-9" yWindow="-9" windowWidth="1938" windowHeight="1038" tabRatio="854" activeSheetId="1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 i="41" l="1"/>
  <c r="Q15" i="41" s="1"/>
  <c r="P16" i="41"/>
  <c r="Q16" i="41" s="1"/>
  <c r="P17" i="41"/>
  <c r="Q17" i="41" s="1"/>
  <c r="P21" i="41"/>
  <c r="Q21" i="41" s="1"/>
  <c r="P22" i="41"/>
  <c r="Q22" i="41" s="1"/>
  <c r="P23" i="41"/>
  <c r="Q23" i="41" s="1"/>
  <c r="P27" i="41"/>
  <c r="P28" i="41"/>
  <c r="Q28" i="41" s="1"/>
  <c r="P29" i="41"/>
  <c r="Q29" i="41" s="1"/>
  <c r="P31" i="41"/>
  <c r="Q31" i="41" s="1"/>
  <c r="P35" i="41"/>
  <c r="P39" i="41"/>
  <c r="Q39" i="41" s="1"/>
  <c r="P40" i="41"/>
  <c r="Q40" i="41" s="1"/>
  <c r="P46" i="41"/>
  <c r="Q46" i="41" s="1"/>
  <c r="P47" i="41"/>
  <c r="Q47" i="41" s="1"/>
  <c r="P51" i="41"/>
  <c r="Q51" i="41" s="1"/>
  <c r="P52" i="41"/>
  <c r="Q52" i="41" s="1"/>
  <c r="P53" i="41"/>
  <c r="Q53" i="41" s="1"/>
  <c r="P56" i="41"/>
  <c r="P57" i="41"/>
  <c r="Q57" i="41" s="1"/>
  <c r="P58" i="41"/>
  <c r="P59" i="41"/>
  <c r="Q59" i="41" s="1"/>
  <c r="P64" i="41"/>
  <c r="Q64" i="41" s="1"/>
  <c r="P65" i="41"/>
  <c r="Q65" i="41" s="1"/>
  <c r="P70" i="41"/>
  <c r="Q70" i="41" s="1"/>
  <c r="P71" i="41"/>
  <c r="Q71" i="41" s="1"/>
  <c r="P74" i="41"/>
  <c r="Q74" i="41" s="1"/>
  <c r="P75" i="41"/>
  <c r="Q75" i="41" s="1"/>
  <c r="P76" i="41"/>
  <c r="Q76" i="41" s="1"/>
  <c r="P82" i="41"/>
  <c r="P89" i="41"/>
  <c r="P101" i="41"/>
  <c r="P105" i="41"/>
  <c r="P110" i="41"/>
  <c r="P111" i="41"/>
  <c r="P112" i="41"/>
  <c r="P113" i="41"/>
  <c r="P109" i="41"/>
  <c r="P97" i="41"/>
  <c r="P91" i="41"/>
  <c r="P85" i="41"/>
  <c r="P83" i="41"/>
  <c r="P73" i="41"/>
  <c r="P68" i="41"/>
  <c r="Q68" i="41" s="1"/>
  <c r="P67" i="41"/>
  <c r="Q67" i="41" s="1"/>
  <c r="P62" i="41"/>
  <c r="Q62" i="41" s="1"/>
  <c r="P61" i="41"/>
  <c r="Q61" i="41" s="1"/>
  <c r="P60" i="41"/>
  <c r="Q60" i="41" s="1"/>
  <c r="P49" i="41"/>
  <c r="Q49" i="41" s="1"/>
  <c r="P38" i="41"/>
  <c r="Q38" i="41" s="1"/>
  <c r="P37" i="41"/>
  <c r="Q37" i="41" s="1"/>
  <c r="P33" i="41"/>
  <c r="Q33" i="41" s="1"/>
  <c r="P32" i="41"/>
  <c r="P26" i="41"/>
  <c r="Q26" i="41" s="1"/>
  <c r="P19" i="41"/>
  <c r="Q19" i="41" s="1"/>
  <c r="P14" i="41"/>
  <c r="Q14" i="41" s="1"/>
  <c r="P13" i="41"/>
  <c r="Q13" i="41" s="1"/>
  <c r="J110" i="41"/>
  <c r="J109" i="41"/>
  <c r="J105" i="41"/>
  <c r="J101" i="41"/>
  <c r="J97" i="41"/>
  <c r="J91" i="41"/>
  <c r="J90" i="41"/>
  <c r="J82" i="41"/>
  <c r="J76" i="41"/>
  <c r="J73" i="41"/>
  <c r="J69" i="41"/>
  <c r="J63" i="41"/>
  <c r="J62" i="41"/>
  <c r="J59" i="41"/>
  <c r="J58" i="41"/>
  <c r="J56" i="41"/>
  <c r="J51" i="41"/>
  <c r="J46" i="41"/>
  <c r="J40" i="41"/>
  <c r="J36" i="41"/>
  <c r="J35" i="41"/>
  <c r="J32" i="41"/>
  <c r="J29" i="41"/>
  <c r="J28" i="41"/>
  <c r="J27" i="41"/>
  <c r="J22" i="41"/>
  <c r="J21" i="41"/>
  <c r="J17" i="41"/>
  <c r="J12" i="41"/>
  <c r="P12" i="41"/>
  <c r="Q12" i="41" s="1"/>
  <c r="P18" i="41"/>
  <c r="Q18" i="41" s="1"/>
  <c r="P20" i="41"/>
  <c r="Q20" i="41" s="1"/>
  <c r="P24" i="41"/>
  <c r="Q24" i="41" s="1"/>
  <c r="P25" i="41"/>
  <c r="Q25" i="41" s="1"/>
  <c r="P30" i="41"/>
  <c r="Q30" i="41" s="1"/>
  <c r="P34" i="41"/>
  <c r="Q34" i="41" s="1"/>
  <c r="P36" i="41"/>
  <c r="Q36" i="41" s="1"/>
  <c r="Q41" i="41"/>
  <c r="Q42" i="41"/>
  <c r="Q43" i="41"/>
  <c r="Q44" i="41"/>
  <c r="Q45" i="41"/>
  <c r="P48" i="41"/>
  <c r="Q48" i="41" s="1"/>
  <c r="P50" i="41"/>
  <c r="Q50" i="41" s="1"/>
  <c r="P54" i="41"/>
  <c r="Q54" i="41" s="1"/>
  <c r="P55" i="41"/>
  <c r="Q55" i="41" s="1"/>
  <c r="P63" i="41"/>
  <c r="Q63" i="41" s="1"/>
  <c r="P66" i="41"/>
  <c r="Q66" i="41" s="1"/>
  <c r="P69" i="41"/>
  <c r="Q69" i="41" s="1"/>
  <c r="P72" i="41"/>
  <c r="Q72" i="41" s="1"/>
  <c r="P84" i="41"/>
  <c r="P87" i="41"/>
  <c r="P88" i="41"/>
  <c r="P90" i="41"/>
  <c r="Q73" i="41" l="1"/>
  <c r="Q32" i="41"/>
  <c r="Q35" i="41"/>
  <c r="Q56" i="41"/>
  <c r="Q27" i="41"/>
  <c r="Q58" i="41"/>
  <c r="H116" i="41"/>
  <c r="H117" i="41"/>
  <c r="H118" i="41"/>
  <c r="H122" i="41"/>
  <c r="H121" i="41"/>
  <c r="E116" i="41"/>
  <c r="E128" i="41"/>
  <c r="E133" i="41"/>
  <c r="E117" i="41"/>
  <c r="E121" i="41"/>
  <c r="E122" i="41"/>
  <c r="E118" i="41"/>
  <c r="E134" i="41"/>
  <c r="E130" i="41"/>
  <c r="E129" i="41"/>
  <c r="H123" i="41" l="1"/>
  <c r="E135" i="41"/>
  <c r="E119" i="41"/>
  <c r="H119" i="41"/>
  <c r="E131" i="41"/>
  <c r="E123" i="41"/>
  <c r="E137" i="41" l="1"/>
  <c r="E125" i="41"/>
  <c r="I12" i="32" l="1"/>
  <c r="H12" i="32"/>
  <c r="O23" i="39"/>
  <c r="G13" i="32" s="1"/>
  <c r="AG23" i="39" s="1"/>
  <c r="M98" i="39"/>
  <c r="L98" i="39"/>
  <c r="O97" i="39"/>
  <c r="O96" i="39"/>
  <c r="O95" i="39"/>
  <c r="O94" i="39"/>
  <c r="O93" i="39"/>
  <c r="O92" i="39"/>
  <c r="O91" i="39"/>
  <c r="O90" i="39"/>
  <c r="O89" i="39"/>
  <c r="O88" i="39"/>
  <c r="O87" i="39"/>
  <c r="O86" i="39"/>
  <c r="O85" i="39"/>
  <c r="O84" i="39"/>
  <c r="O83" i="39"/>
  <c r="O82" i="39"/>
  <c r="O81" i="39"/>
  <c r="O80" i="39"/>
  <c r="O79" i="39"/>
  <c r="O78" i="39"/>
  <c r="O77" i="39"/>
  <c r="O76" i="39"/>
  <c r="O75" i="39"/>
  <c r="O74" i="39"/>
  <c r="O73" i="39"/>
  <c r="O72" i="39"/>
  <c r="O71" i="39"/>
  <c r="O70" i="39"/>
  <c r="O69" i="39"/>
  <c r="O68" i="39"/>
  <c r="O67" i="39"/>
  <c r="O66" i="39"/>
  <c r="O65" i="39"/>
  <c r="O64" i="39"/>
  <c r="O63" i="39"/>
  <c r="O62" i="39"/>
  <c r="O61" i="39"/>
  <c r="O60" i="39"/>
  <c r="O59" i="39"/>
  <c r="O58" i="39"/>
  <c r="O57" i="39"/>
  <c r="O56" i="39"/>
  <c r="O55" i="39"/>
  <c r="O54" i="39"/>
  <c r="O53" i="39"/>
  <c r="O52" i="39"/>
  <c r="O51" i="39"/>
  <c r="O50" i="39"/>
  <c r="O49" i="39"/>
  <c r="O48" i="39"/>
  <c r="O47" i="39"/>
  <c r="O46" i="39"/>
  <c r="O45" i="39"/>
  <c r="O44" i="39"/>
  <c r="O43" i="39"/>
  <c r="O42" i="39"/>
  <c r="O41" i="39"/>
  <c r="O40" i="39"/>
  <c r="O39" i="39"/>
  <c r="O38" i="39"/>
  <c r="O37" i="39"/>
  <c r="O36" i="39"/>
  <c r="O35" i="39"/>
  <c r="O34" i="39"/>
  <c r="O33" i="39"/>
  <c r="O32" i="39"/>
  <c r="O31" i="39"/>
  <c r="O30" i="39"/>
  <c r="O29" i="39"/>
  <c r="O28" i="39"/>
  <c r="O27" i="39"/>
  <c r="O26" i="39"/>
  <c r="O25" i="39"/>
  <c r="O24" i="39"/>
  <c r="O22" i="39"/>
  <c r="G12" i="32" s="1"/>
  <c r="O21" i="39"/>
  <c r="G11" i="32" s="1"/>
  <c r="O20" i="39"/>
  <c r="O19" i="39"/>
  <c r="G10" i="32" s="1"/>
  <c r="O15" i="39"/>
  <c r="G9" i="32" s="1"/>
  <c r="O11" i="39"/>
  <c r="G8" i="32" s="1"/>
  <c r="O10" i="39"/>
  <c r="G7" i="32" s="1"/>
  <c r="O9" i="39"/>
  <c r="G6" i="32" s="1"/>
  <c r="G55" i="32"/>
  <c r="O18" i="39"/>
  <c r="O17" i="39"/>
  <c r="O16" i="39"/>
  <c r="O14" i="39"/>
  <c r="O13" i="39"/>
  <c r="O12" i="39"/>
  <c r="P23" i="39" l="1"/>
  <c r="M99" i="39"/>
  <c r="I66" i="32"/>
  <c r="H66" i="32"/>
  <c r="H58" i="32"/>
  <c r="I58" i="32"/>
  <c r="I57" i="32"/>
  <c r="H57" i="32"/>
  <c r="I56" i="32"/>
  <c r="H56" i="32"/>
  <c r="H10" i="32"/>
  <c r="I10" i="32"/>
  <c r="AG76" i="39"/>
  <c r="P97" i="39" l="1"/>
  <c r="P78" i="39"/>
  <c r="P84" i="39"/>
  <c r="P80" i="39"/>
  <c r="P22" i="39"/>
  <c r="P96" i="39"/>
  <c r="P10" i="39"/>
  <c r="P17" i="39"/>
  <c r="P16" i="39"/>
  <c r="P74" i="39"/>
  <c r="P18" i="39"/>
  <c r="P95" i="39"/>
  <c r="P94" i="39"/>
  <c r="P93" i="39"/>
  <c r="P92" i="39"/>
  <c r="P91" i="39"/>
  <c r="P90" i="39"/>
  <c r="P89" i="39"/>
  <c r="P87" i="39"/>
  <c r="P86" i="39"/>
  <c r="P83" i="39"/>
  <c r="P82" i="39"/>
  <c r="P77" i="39"/>
  <c r="P76" i="39"/>
  <c r="P75" i="39"/>
  <c r="P73" i="39"/>
  <c r="P72" i="39"/>
  <c r="P71" i="39"/>
  <c r="P70" i="39"/>
  <c r="P69" i="39"/>
  <c r="P68" i="39"/>
  <c r="P67" i="39"/>
  <c r="P66" i="39"/>
  <c r="P65" i="39"/>
  <c r="P64" i="39"/>
  <c r="P63" i="39"/>
  <c r="P62" i="39"/>
  <c r="P61" i="39"/>
  <c r="P60" i="39"/>
  <c r="P59" i="39"/>
  <c r="P58" i="39"/>
  <c r="P57" i="39"/>
  <c r="P56" i="39"/>
  <c r="P55" i="39"/>
  <c r="P54" i="39"/>
  <c r="P53" i="39"/>
  <c r="P52" i="39"/>
  <c r="P51" i="39"/>
  <c r="P50" i="39"/>
  <c r="P49" i="39"/>
  <c r="P48" i="39"/>
  <c r="P47" i="39"/>
  <c r="P46" i="39"/>
  <c r="P45" i="39"/>
  <c r="P44" i="39"/>
  <c r="P43" i="39"/>
  <c r="P42" i="39"/>
  <c r="P41" i="39"/>
  <c r="P40" i="39"/>
  <c r="P39" i="39"/>
  <c r="P38" i="39"/>
  <c r="P37" i="39"/>
  <c r="P36" i="39"/>
  <c r="P35" i="39"/>
  <c r="P34" i="39"/>
  <c r="P33" i="39"/>
  <c r="P32" i="39"/>
  <c r="P31" i="39"/>
  <c r="P30" i="39"/>
  <c r="P29" i="39"/>
  <c r="P28" i="39"/>
  <c r="P27" i="39"/>
  <c r="U26" i="39"/>
  <c r="P26" i="39"/>
  <c r="U25" i="39"/>
  <c r="P24" i="39"/>
  <c r="P21" i="39"/>
  <c r="R20" i="39"/>
  <c r="P20" i="39"/>
  <c r="P15" i="39"/>
  <c r="P14" i="39"/>
  <c r="P13" i="39"/>
  <c r="P12" i="39"/>
  <c r="P9" i="39"/>
  <c r="O7" i="39"/>
  <c r="P25" i="39" l="1"/>
  <c r="G14" i="32"/>
  <c r="P19" i="39"/>
  <c r="P88" i="39"/>
  <c r="G66" i="32"/>
  <c r="P79" i="39"/>
  <c r="G56" i="32"/>
  <c r="P81" i="39"/>
  <c r="G57" i="32"/>
  <c r="AG81" i="39" s="1"/>
  <c r="P85" i="39"/>
  <c r="G58" i="32"/>
  <c r="AG85" i="39" s="1"/>
  <c r="P11" i="39"/>
  <c r="M107" i="39"/>
  <c r="L107" i="39"/>
  <c r="Q20" i="39"/>
  <c r="S20" i="39" s="1"/>
  <c r="O8" i="39"/>
  <c r="P8" i="39" s="1"/>
  <c r="AG79" i="39" l="1"/>
  <c r="AG19" i="39"/>
  <c r="M108" i="39"/>
  <c r="AG75" i="39" l="1"/>
  <c r="G5" i="32" l="1"/>
  <c r="H65" i="32" l="1"/>
  <c r="I65" i="32"/>
  <c r="H53" i="32"/>
  <c r="I53" i="32"/>
  <c r="H32" i="32"/>
  <c r="I32" i="32"/>
  <c r="H33" i="32"/>
  <c r="I33" i="32"/>
  <c r="H34" i="32"/>
  <c r="I34" i="32"/>
  <c r="H35" i="32"/>
  <c r="I35" i="32"/>
  <c r="AG25" i="39" l="1"/>
  <c r="G25" i="32"/>
  <c r="AG37" i="39" s="1"/>
  <c r="G36" i="32"/>
  <c r="AG49" i="39" s="1"/>
  <c r="G48" i="32"/>
  <c r="AG61" i="39" s="1"/>
  <c r="G59" i="32"/>
  <c r="G73" i="32" s="1"/>
  <c r="G60" i="32"/>
  <c r="G19" i="32"/>
  <c r="AG31" i="39" s="1"/>
  <c r="G31" i="32"/>
  <c r="AG43" i="39" s="1"/>
  <c r="G42" i="32"/>
  <c r="AG55" i="39" s="1"/>
  <c r="G54" i="32"/>
  <c r="G16" i="32"/>
  <c r="AG28" i="39" s="1"/>
  <c r="G45" i="32"/>
  <c r="AG58" i="39" s="1"/>
  <c r="AG11" i="39"/>
  <c r="G22" i="32"/>
  <c r="AG34" i="39" s="1"/>
  <c r="G63" i="32"/>
  <c r="AG94" i="39" s="1"/>
  <c r="G23" i="32"/>
  <c r="AG35" i="39" s="1"/>
  <c r="G62" i="32"/>
  <c r="AG93" i="39" s="1"/>
  <c r="AG21" i="39"/>
  <c r="G34" i="32"/>
  <c r="AG46" i="39" s="1"/>
  <c r="AG22" i="39"/>
  <c r="G29" i="32"/>
  <c r="AG41" i="39" s="1"/>
  <c r="G40" i="32"/>
  <c r="AG53" i="39" s="1"/>
  <c r="G61" i="32"/>
  <c r="AG92" i="39" s="1"/>
  <c r="G28" i="32"/>
  <c r="AG40" i="39" s="1"/>
  <c r="G17" i="32"/>
  <c r="AG29" i="39" s="1"/>
  <c r="G35" i="32"/>
  <c r="AG47" i="39" s="1"/>
  <c r="G64" i="32"/>
  <c r="AG95" i="39" s="1"/>
  <c r="AG73" i="39" l="1"/>
  <c r="G71" i="32"/>
  <c r="AG91" i="39"/>
  <c r="AG83" i="39"/>
  <c r="G46" i="32"/>
  <c r="AG59" i="39" s="1"/>
  <c r="G43" i="32"/>
  <c r="AG56" i="39" s="1"/>
  <c r="G39" i="32"/>
  <c r="AG52" i="39" s="1"/>
  <c r="G32" i="32"/>
  <c r="AG44" i="39" s="1"/>
  <c r="G26" i="32"/>
  <c r="AG38" i="39" s="1"/>
  <c r="G51" i="32"/>
  <c r="G20" i="32"/>
  <c r="AG32" i="39" s="1"/>
  <c r="G44" i="32"/>
  <c r="AG57" i="39" s="1"/>
  <c r="J55" i="32"/>
  <c r="AG15" i="39"/>
  <c r="G38" i="32"/>
  <c r="AG51" i="39" s="1"/>
  <c r="AG9" i="39"/>
  <c r="G33" i="32"/>
  <c r="AG45" i="39" s="1"/>
  <c r="G24" i="32"/>
  <c r="AG36" i="39" s="1"/>
  <c r="G65" i="32"/>
  <c r="G27" i="32"/>
  <c r="AG39" i="39" s="1"/>
  <c r="G67" i="32"/>
  <c r="G50" i="32"/>
  <c r="AG66" i="39" s="1"/>
  <c r="G21" i="32"/>
  <c r="AG33" i="39" s="1"/>
  <c r="G37" i="32"/>
  <c r="AG50" i="39" s="1"/>
  <c r="G47" i="32"/>
  <c r="AG60" i="39" s="1"/>
  <c r="G15" i="32"/>
  <c r="G52" i="32"/>
  <c r="AG70" i="39" s="1"/>
  <c r="G41" i="32"/>
  <c r="AG54" i="39" s="1"/>
  <c r="AG10" i="39"/>
  <c r="G49" i="32"/>
  <c r="G18" i="32"/>
  <c r="AG30" i="39" s="1"/>
  <c r="G53" i="32"/>
  <c r="AG68" i="39" s="1"/>
  <c r="G30" i="32"/>
  <c r="AG42" i="39" s="1"/>
  <c r="AG69" i="39" l="1"/>
  <c r="G74" i="32"/>
  <c r="G75" i="32" s="1"/>
  <c r="AG27" i="39"/>
  <c r="G69" i="32"/>
  <c r="AG64" i="39"/>
  <c r="G70" i="32"/>
  <c r="AG88" i="39"/>
  <c r="AG97" i="39"/>
  <c r="AG90" i="39"/>
  <c r="G72" i="32" l="1"/>
  <c r="H74" i="32"/>
  <c r="H73" i="32"/>
  <c r="H71" i="32"/>
  <c r="H70" i="32"/>
  <c r="H69" i="32"/>
  <c r="H67" i="32"/>
  <c r="H64" i="32"/>
  <c r="H63" i="32"/>
  <c r="H62" i="32"/>
  <c r="H61" i="32"/>
  <c r="H60" i="32"/>
  <c r="H59" i="32"/>
  <c r="H54" i="32"/>
  <c r="H52" i="32"/>
  <c r="H51" i="32"/>
  <c r="I50" i="32"/>
  <c r="H50" i="32"/>
  <c r="H49" i="32"/>
  <c r="H48" i="32"/>
  <c r="H47" i="32"/>
  <c r="H46" i="32"/>
  <c r="H45" i="32"/>
  <c r="H44" i="32"/>
  <c r="H43" i="32"/>
  <c r="H42" i="32"/>
  <c r="H41" i="32"/>
  <c r="H40" i="32"/>
  <c r="H39" i="32"/>
  <c r="H38" i="32"/>
  <c r="H37" i="32"/>
  <c r="H36" i="32"/>
  <c r="H31" i="32"/>
  <c r="H30" i="32"/>
  <c r="H29" i="32"/>
  <c r="H28" i="32"/>
  <c r="H27" i="32"/>
  <c r="H26" i="32"/>
  <c r="H25" i="32"/>
  <c r="H24" i="32"/>
  <c r="H23" i="32"/>
  <c r="H22" i="32"/>
  <c r="H21" i="32"/>
  <c r="H20" i="32"/>
  <c r="H19" i="32"/>
  <c r="H18" i="32"/>
  <c r="H17" i="32"/>
  <c r="H16" i="32"/>
  <c r="H15" i="32"/>
  <c r="H14" i="32"/>
  <c r="H13" i="32"/>
  <c r="H11" i="32"/>
  <c r="H9" i="32"/>
  <c r="H8" i="32"/>
  <c r="H7" i="32"/>
  <c r="H6" i="32"/>
  <c r="I5" i="32"/>
  <c r="H5" i="32"/>
  <c r="G76" i="32" l="1"/>
  <c r="H72" i="32"/>
  <c r="H75" i="32"/>
  <c r="I19" i="32" l="1"/>
  <c r="I31" i="32"/>
  <c r="I23" i="32"/>
  <c r="I62" i="32" l="1"/>
  <c r="I51" i="32"/>
  <c r="I18" i="32"/>
  <c r="I67" i="32"/>
  <c r="I36" i="32"/>
  <c r="I44" i="32"/>
  <c r="I60" i="32"/>
  <c r="I64" i="32"/>
  <c r="I24" i="32"/>
  <c r="I39" i="32"/>
  <c r="I43" i="32"/>
  <c r="I59" i="32"/>
  <c r="I27" i="32" l="1"/>
  <c r="I25" i="32"/>
  <c r="I17" i="32"/>
  <c r="I46" i="32"/>
  <c r="I9" i="32"/>
  <c r="I7" i="32"/>
  <c r="I22" i="32"/>
  <c r="I20" i="32"/>
  <c r="I28" i="32"/>
  <c r="I11" i="32"/>
  <c r="I6" i="32"/>
  <c r="I45" i="32"/>
  <c r="I41" i="32"/>
  <c r="I54" i="32"/>
  <c r="I38" i="32"/>
  <c r="I47" i="32"/>
  <c r="I8" i="32"/>
  <c r="I15" i="32"/>
  <c r="I40" i="32"/>
  <c r="I42" i="32"/>
  <c r="I37" i="32"/>
  <c r="I61" i="32"/>
  <c r="I29" i="32"/>
  <c r="I26" i="32"/>
  <c r="I52" i="32"/>
  <c r="I73" i="32"/>
  <c r="I14" i="32"/>
  <c r="I48" i="32"/>
  <c r="I16" i="32"/>
  <c r="I21" i="32"/>
  <c r="I49" i="32"/>
  <c r="I63" i="32"/>
  <c r="I30" i="32"/>
  <c r="I70" i="32" l="1"/>
  <c r="I74" i="32"/>
  <c r="I13" i="32"/>
  <c r="I69" i="32" l="1"/>
  <c r="I71" i="32" l="1"/>
  <c r="I72" i="32" s="1"/>
</calcChain>
</file>

<file path=xl/sharedStrings.xml><?xml version="1.0" encoding="utf-8"?>
<sst xmlns="http://schemas.openxmlformats.org/spreadsheetml/2006/main" count="2272" uniqueCount="661">
  <si>
    <t xml:space="preserve">Fondo </t>
  </si>
  <si>
    <t xml:space="preserve">Moneda de Exposición </t>
  </si>
  <si>
    <t xml:space="preserve">Dólares / u$s </t>
  </si>
  <si>
    <t>Cuenta Contable</t>
  </si>
  <si>
    <t>Descripción</t>
  </si>
  <si>
    <t>Código</t>
  </si>
  <si>
    <t>. ACTIVO</t>
  </si>
  <si>
    <t xml:space="preserve">1                  </t>
  </si>
  <si>
    <t>.   Inversiones</t>
  </si>
  <si>
    <t xml:space="preserve">12                 </t>
  </si>
  <si>
    <t>.     Inversiones en dolares</t>
  </si>
  <si>
    <t xml:space="preserve">121                </t>
  </si>
  <si>
    <t>. PATRIMONIO NETO</t>
  </si>
  <si>
    <t xml:space="preserve">3                  </t>
  </si>
  <si>
    <t>.   Capital</t>
  </si>
  <si>
    <t xml:space="preserve">31                 </t>
  </si>
  <si>
    <t>.     Suscripciones</t>
  </si>
  <si>
    <t xml:space="preserve">3101               </t>
  </si>
  <si>
    <t>Saldo</t>
  </si>
  <si>
    <t>Reexpresión</t>
  </si>
  <si>
    <t>Factor de Conversión</t>
  </si>
  <si>
    <t>Moneda</t>
  </si>
  <si>
    <t>Cambio</t>
  </si>
  <si>
    <t>Fecha</t>
  </si>
  <si>
    <t>Símbolo</t>
  </si>
  <si>
    <t>Guaraníes</t>
  </si>
  <si>
    <t>PYG</t>
  </si>
  <si>
    <t>ACTIVO</t>
  </si>
  <si>
    <t>. PASIVO</t>
  </si>
  <si>
    <t>PASIVO</t>
  </si>
  <si>
    <t>PN</t>
  </si>
  <si>
    <t>RESULTADOS</t>
  </si>
  <si>
    <t>INGRESOS</t>
  </si>
  <si>
    <t>EGRESOS</t>
  </si>
  <si>
    <t xml:space="preserve">Total Deudor </t>
  </si>
  <si>
    <t xml:space="preserve">Total Acreedor </t>
  </si>
  <si>
    <t>TOTAL</t>
  </si>
  <si>
    <t>IVA Gasto</t>
  </si>
  <si>
    <t>Cuenta</t>
  </si>
  <si>
    <t>.     Honorarios Administración Sociedad Gerente Clase A</t>
  </si>
  <si>
    <t>.     Impuesto al Valor Agregado CF 10%</t>
  </si>
  <si>
    <t>Marzo</t>
  </si>
  <si>
    <t>Junio</t>
  </si>
  <si>
    <t>.     Provisión Honorarios de Administración Sociedad Gerente (Clase A)</t>
  </si>
  <si>
    <t>.     Provisión Honorarios de Admnistración Soc. Gerente IVA (Clase A)</t>
  </si>
  <si>
    <t xml:space="preserve">No / F4 / 4 </t>
  </si>
  <si>
    <t>AJUSTE</t>
  </si>
  <si>
    <t>AJUSTADO</t>
  </si>
  <si>
    <t>.   Regional Casa de Bolsa S.A.</t>
  </si>
  <si>
    <t>.   Otros Activos</t>
  </si>
  <si>
    <t>1001000000000000000</t>
  </si>
  <si>
    <t>.     Gastos Pagados por Adelantado - Calificacion de Riesgo</t>
  </si>
  <si>
    <t>1001000000000000003</t>
  </si>
  <si>
    <t>.     Gastos Pagados por Adelantado - Serivicios por Honorarios CPA</t>
  </si>
  <si>
    <t>1001000000000000004</t>
  </si>
  <si>
    <t>.     Gastos Pagados por Adelantado - Serivicios por Asesoria Legal</t>
  </si>
  <si>
    <t>1001000000000000005</t>
  </si>
  <si>
    <t>.   Disponibilidades</t>
  </si>
  <si>
    <t xml:space="preserve">11                 </t>
  </si>
  <si>
    <t>.     Disponibilidades en Dólares</t>
  </si>
  <si>
    <t xml:space="preserve">111                </t>
  </si>
  <si>
    <t>.       Bancos</t>
  </si>
  <si>
    <t xml:space="preserve">1111               </t>
  </si>
  <si>
    <t xml:space="preserve">111101             </t>
  </si>
  <si>
    <t>.   Créditos</t>
  </si>
  <si>
    <t xml:space="preserve">13                 </t>
  </si>
  <si>
    <t>.     Inmueble - Credito Fiscal del 5%</t>
  </si>
  <si>
    <t>1300000000000000001</t>
  </si>
  <si>
    <t>1300000000000000002</t>
  </si>
  <si>
    <t>.     Intereses a Cobrar</t>
  </si>
  <si>
    <t xml:space="preserve">132                </t>
  </si>
  <si>
    <t>.       Intereses a cobrar apertura</t>
  </si>
  <si>
    <t xml:space="preserve">13203              </t>
  </si>
  <si>
    <t>.   Inventarios</t>
  </si>
  <si>
    <t xml:space="preserve">14                 </t>
  </si>
  <si>
    <t>.     Departamentos - Edificio XXXX</t>
  </si>
  <si>
    <t xml:space="preserve">141                </t>
  </si>
  <si>
    <t xml:space="preserve">2                  </t>
  </si>
  <si>
    <t>.   Utilidades Diferidas</t>
  </si>
  <si>
    <t xml:space="preserve">214                </t>
  </si>
  <si>
    <t>.     Intereses no Devengados Apertura</t>
  </si>
  <si>
    <t xml:space="preserve">21403              </t>
  </si>
  <si>
    <t>.   Otras Deudas</t>
  </si>
  <si>
    <t xml:space="preserve">215                </t>
  </si>
  <si>
    <t>.     Fracciones a Pagar</t>
  </si>
  <si>
    <t>2150000000000000001</t>
  </si>
  <si>
    <t>.   Provisiones</t>
  </si>
  <si>
    <t xml:space="preserve">218                </t>
  </si>
  <si>
    <t xml:space="preserve">21803              </t>
  </si>
  <si>
    <t xml:space="preserve">21804              </t>
  </si>
  <si>
    <t>.     Resultado del Ejercicio</t>
  </si>
  <si>
    <t>.     Resultado Acumulado</t>
  </si>
  <si>
    <t>. INGRESOS</t>
  </si>
  <si>
    <t xml:space="preserve">4                  </t>
  </si>
  <si>
    <t>.   Ingresos</t>
  </si>
  <si>
    <t>. EGRESOS</t>
  </si>
  <si>
    <t xml:space="preserve">5                  </t>
  </si>
  <si>
    <t>.   Honorarios de Administración</t>
  </si>
  <si>
    <t xml:space="preserve">5102               </t>
  </si>
  <si>
    <t>5102000000000000001</t>
  </si>
  <si>
    <t>5102000000000000002</t>
  </si>
  <si>
    <t>5102000000000000003</t>
  </si>
  <si>
    <t xml:space="preserve">510201             </t>
  </si>
  <si>
    <t xml:space="preserve">5105               </t>
  </si>
  <si>
    <t>.   Otros Egresos</t>
  </si>
  <si>
    <t>5200000000000000001</t>
  </si>
  <si>
    <t/>
  </si>
  <si>
    <t>Saldo USD</t>
  </si>
  <si>
    <t>Saldo GS</t>
  </si>
  <si>
    <t>.         Sudameris Bank Cta. Cte. N° 8089566</t>
  </si>
  <si>
    <t>.     Cochera SS N° 5 M2 13,10</t>
  </si>
  <si>
    <t>1400000000000000001</t>
  </si>
  <si>
    <t>.     Cochera SS N° 6 M2 13,10</t>
  </si>
  <si>
    <t>1400000000000000002</t>
  </si>
  <si>
    <t>.     Cochera SS N° 7 M2 13,10</t>
  </si>
  <si>
    <t>1400000000000000003</t>
  </si>
  <si>
    <t>.     Cochera SS N° 8 M2 13,10</t>
  </si>
  <si>
    <t>1400000000000000004</t>
  </si>
  <si>
    <t>.     Cochera SS N° 9 M2 13,10</t>
  </si>
  <si>
    <t>1400000000000000005</t>
  </si>
  <si>
    <t>.     Cochera SS N° 11 M2 19,64</t>
  </si>
  <si>
    <t>1400000000000000006</t>
  </si>
  <si>
    <t>.     Cochera SS N° 12 M2 19,64</t>
  </si>
  <si>
    <t>1400000000000000007</t>
  </si>
  <si>
    <t>.     Cochera SS N° 13 M2 13,95</t>
  </si>
  <si>
    <t>1400000000000000008</t>
  </si>
  <si>
    <t>.     Cochera SS N° 14 M2 13,95</t>
  </si>
  <si>
    <t>1400000000000000009</t>
  </si>
  <si>
    <t>.     Cochera SS N° 15 M2 13,95</t>
  </si>
  <si>
    <t>1400000000000000010</t>
  </si>
  <si>
    <t>.     Cochera SS N° 16 M2 13,95</t>
  </si>
  <si>
    <t>1400000000000000011</t>
  </si>
  <si>
    <t>.     Departamento - Dormitorio (P2 - 02 ) M2 88,20</t>
  </si>
  <si>
    <t>1400000000000000012</t>
  </si>
  <si>
    <t>.     Departamento - Dormitorio (P6 - 02 ) M2 88,33</t>
  </si>
  <si>
    <t>1400000000000000013</t>
  </si>
  <si>
    <t>.     Cochera PB N° 5  M2 13,10</t>
  </si>
  <si>
    <t>1400000000000000014</t>
  </si>
  <si>
    <t>.     Cochera PB N° 6  M2 13,10</t>
  </si>
  <si>
    <t>1400000000000000015</t>
  </si>
  <si>
    <t>.     Cochera PB N° 11  M2 13,10</t>
  </si>
  <si>
    <t>1400000000000000016</t>
  </si>
  <si>
    <t>.     Cochera PB N° 12  M2 15,00</t>
  </si>
  <si>
    <t>1400000000000000017</t>
  </si>
  <si>
    <t>.       Departamento - Dormitorio (P3 - 01 ) M2 57,42</t>
  </si>
  <si>
    <t>1410000000000000010</t>
  </si>
  <si>
    <t>.       Departamento -  Dormitorio (P3 - 02 ) M2 88,33</t>
  </si>
  <si>
    <t>1410000000000000011</t>
  </si>
  <si>
    <t>.       Departamento -  Dormitorio (P3 - 03 ) M2 112,05</t>
  </si>
  <si>
    <t>1410000000000000012</t>
  </si>
  <si>
    <t>.       Departamento - Dormitorio (P4 - 01 ) M2 57,42</t>
  </si>
  <si>
    <t>1410000000000000013</t>
  </si>
  <si>
    <t>.       Departamento -  Dormitorio (P4 - Duplex ) M2 72,02</t>
  </si>
  <si>
    <t>1410000000000000014</t>
  </si>
  <si>
    <t>.       Departamento -  Dormitorio (P4 - 02 ) M2 88,33</t>
  </si>
  <si>
    <t>1410000000000000015</t>
  </si>
  <si>
    <t>.       Departamento -  Dormitorio (P5 - 02 ) M2 88,41</t>
  </si>
  <si>
    <t>1410000000000000016</t>
  </si>
  <si>
    <t>.       Departamento -  Dormitorio (P2 - Duplex ) M2 72,00</t>
  </si>
  <si>
    <t>1410000000000000017</t>
  </si>
  <si>
    <t>.       Departamento -  Dormitorio (P5 - 01) M2 57,42</t>
  </si>
  <si>
    <t>1410000000000000018</t>
  </si>
  <si>
    <t>.       Departamento -  Dormitorio (P6 - Duplex ) M2 72,00</t>
  </si>
  <si>
    <t>1410000000000000019</t>
  </si>
  <si>
    <t>.       Cochera (SS 10) M2 13,1</t>
  </si>
  <si>
    <t>1410000000000000020</t>
  </si>
  <si>
    <t>.       Cochera (SS 17) M2 13,1</t>
  </si>
  <si>
    <t>1410000000000000021</t>
  </si>
  <si>
    <t>.       Cochera (SS 18) M2 13,1</t>
  </si>
  <si>
    <t>1410000000000000022</t>
  </si>
  <si>
    <t>.   Serivicios de Calificacion de Riesgo</t>
  </si>
  <si>
    <t>.   Servicios por Honorarios CPA</t>
  </si>
  <si>
    <t>.   Servicios por Asesoria Legal</t>
  </si>
  <si>
    <t>.   Gastos Bursátiles</t>
  </si>
  <si>
    <t>.     IVA Gasto</t>
  </si>
  <si>
    <t xml:space="preserve">MES </t>
  </si>
  <si>
    <t>VALOR CUOTA</t>
  </si>
  <si>
    <t>PATRIMONIO NETO DEL FONDO</t>
  </si>
  <si>
    <t xml:space="preserve">Abril </t>
  </si>
  <si>
    <t xml:space="preserve">Mayo </t>
  </si>
  <si>
    <t>***  I  : Cuenta Imputable</t>
  </si>
  <si>
    <t>***  NI : Cuenta No Imputable</t>
  </si>
  <si>
    <t>Clasificacion</t>
  </si>
  <si>
    <t>Para los EEFF</t>
  </si>
  <si>
    <t>Código Cuenta</t>
  </si>
  <si>
    <t>***</t>
  </si>
  <si>
    <t>GS</t>
  </si>
  <si>
    <t>Inversiones</t>
  </si>
  <si>
    <t>I</t>
  </si>
  <si>
    <t>Créditos</t>
  </si>
  <si>
    <t>Disponibilidades</t>
  </si>
  <si>
    <t>Intereses a Cobrar Plazo Fijo</t>
  </si>
  <si>
    <t>Otros Pasivos</t>
  </si>
  <si>
    <t>Comisiones a pagar a la Administradora</t>
  </si>
  <si>
    <t>Suscripciones</t>
  </si>
  <si>
    <t>INGRESO</t>
  </si>
  <si>
    <t>Resultados por Tenencia de Inversiones</t>
  </si>
  <si>
    <t xml:space="preserve">45                 </t>
  </si>
  <si>
    <t>.   Intereses</t>
  </si>
  <si>
    <t xml:space="preserve">4503               </t>
  </si>
  <si>
    <t>.     Intereses Aperturas Colocadoras</t>
  </si>
  <si>
    <t>EGRESO</t>
  </si>
  <si>
    <t>Otros Egresos</t>
  </si>
  <si>
    <t>Impuestos, Tasas y Contribuciones</t>
  </si>
  <si>
    <t>Comisión por Administracion</t>
  </si>
  <si>
    <t>Control</t>
  </si>
  <si>
    <t>Instrumento</t>
  </si>
  <si>
    <t>Emisor</t>
  </si>
  <si>
    <t>Fecha de Vencimiento</t>
  </si>
  <si>
    <t>N/A</t>
  </si>
  <si>
    <t>.     Provision IVA Gastos</t>
  </si>
  <si>
    <t>2180000000000000004</t>
  </si>
  <si>
    <t>.   Costos y Gastos Operativos</t>
  </si>
  <si>
    <t xml:space="preserve">51                 </t>
  </si>
  <si>
    <t>5100000000000000002</t>
  </si>
  <si>
    <t>FONDO DE INVERSIÓN DESARROLLO INMOBILIARIO SOL CITY
Administrado por:  SUDAMERIS ASSET MANAGEMENT A.F.P.I.S.A</t>
  </si>
  <si>
    <t>REF.</t>
  </si>
  <si>
    <t>Activo Neto</t>
  </si>
  <si>
    <t>Activo Neto'!A1</t>
  </si>
  <si>
    <t>Estado de Ingresos y Egresos</t>
  </si>
  <si>
    <t>Estado de Ingresos y Egresos'!A1</t>
  </si>
  <si>
    <t>Flujos de Efectivo</t>
  </si>
  <si>
    <t>Flujos de Efectivo'!A1</t>
  </si>
  <si>
    <t>Variación del Activo Neto</t>
  </si>
  <si>
    <t>Variacion del Activo Neto'!A1</t>
  </si>
  <si>
    <t>Notas a los Estados Financieros (Nota 1 a Nota 3.5)</t>
  </si>
  <si>
    <t>Nota 1 a Nota 3.5'!A1</t>
  </si>
  <si>
    <t>Notas a los Estados Financieros (Nota 3.6 a Nota 8)</t>
  </si>
  <si>
    <t>Nota 3.6 a Nota 8'!A1</t>
  </si>
  <si>
    <t>Índice</t>
  </si>
  <si>
    <t>FONDO DE INVERSIÓN DESARROLLO INMOBILIARIO SOL CITY</t>
  </si>
  <si>
    <t>ESTADO DEL ACTIVO NETO</t>
  </si>
  <si>
    <t>(En Dólares Estadounidenses)</t>
  </si>
  <si>
    <t>(Nota 4.1)</t>
  </si>
  <si>
    <t>(Nota 4.2)</t>
  </si>
  <si>
    <t>(Nota 4.3)</t>
  </si>
  <si>
    <t>TOTAL ACTIVO BRUTO</t>
  </si>
  <si>
    <t>(Nota 4.4)</t>
  </si>
  <si>
    <t>TOTAL ACTIVO NETO</t>
  </si>
  <si>
    <t>CUOTAS PARTES EN CIRCULACION</t>
  </si>
  <si>
    <t>VALOR CUOTA PARTE AL CIERRE</t>
  </si>
  <si>
    <t>Las 8 notas que se acompañan forman parte integrante de los Estados Financieros</t>
  </si>
  <si>
    <t>ESTADOS DE INGRESOS Y EGRESOS</t>
  </si>
  <si>
    <t>Resultados por tenencia de inversiones</t>
  </si>
  <si>
    <t>(Nota 4.6)</t>
  </si>
  <si>
    <t>TOTAL INGRESOS</t>
  </si>
  <si>
    <t>(Nota 3.6)</t>
  </si>
  <si>
    <t>(Nota 4.5)</t>
  </si>
  <si>
    <t>TOTAL EGRESOS</t>
  </si>
  <si>
    <t>RESULTADO DEL EJERCICIO</t>
  </si>
  <si>
    <t>Las 8 notas que se acompañan forman parte integrante de los estados financieros</t>
  </si>
  <si>
    <t>Firmados digitalmente por:</t>
  </si>
  <si>
    <t>CUENTAS</t>
  </si>
  <si>
    <t>.       Bonos Corporativos</t>
  </si>
  <si>
    <t>.     Ventas Bonos Corporativos</t>
  </si>
  <si>
    <t>.   Rentas</t>
  </si>
  <si>
    <t>.     Renta Bonos Corporativos</t>
  </si>
  <si>
    <t>.   Resultado por Tenencia</t>
  </si>
  <si>
    <t>.     Resultado por Tenencia Bonos Corporativos</t>
  </si>
  <si>
    <t>.     Costo Bonos Corporativos</t>
  </si>
  <si>
    <t>Resultado del Ejercicio</t>
  </si>
  <si>
    <t>ESTADO DE FLUJOS DE EFECTIVO</t>
  </si>
  <si>
    <t>Actividades Operativas</t>
  </si>
  <si>
    <t>Cambios en activos y pasivos operativos</t>
  </si>
  <si>
    <t>Intereses percibidos por inversiones temporarias</t>
  </si>
  <si>
    <t>Pago por comisiones de administración</t>
  </si>
  <si>
    <t>Flujo neto de efectivo utilizado en actividades operativas</t>
  </si>
  <si>
    <t>Actividades de Financiación</t>
  </si>
  <si>
    <t>Flujo neto de efectivo generado por actividades  de financiación</t>
  </si>
  <si>
    <t>Efectivo al comienzo del período</t>
  </si>
  <si>
    <t>Saldo final de efectivo al final del período</t>
  </si>
  <si>
    <t>Firmado digitalmente por:</t>
  </si>
  <si>
    <t>ESTADO DE VARIACION DEL ACTIVO NETO</t>
  </si>
  <si>
    <t>APORTANTES</t>
  </si>
  <si>
    <t>Saldo al inicio del período</t>
  </si>
  <si>
    <t>Movimientos del Período</t>
  </si>
  <si>
    <t>Venta de Cuotapartes</t>
  </si>
  <si>
    <t>Resultado del período</t>
  </si>
  <si>
    <t>Saldo al final del Período</t>
  </si>
  <si>
    <t xml:space="preserve"> SUDAMERIS ASSET MANAGEMENT A.F.P.I.S.A</t>
  </si>
  <si>
    <t>NOTA 1. INFORMACIÓN BÁSICA DEL FONDO</t>
  </si>
  <si>
    <t>1.1) Naturaleza Jurídica y Características del Fondo</t>
  </si>
  <si>
    <t>FONDO DE INVERSIÓN DESARROLLO INMOBILIARIO SOL CITY administrado por SUDAMERIS ASSET MANAGEMENT A.F.P.I.S.A es un fondo de inversión Inmobiliara de renta variable, con un plazo de duracion de 3 años y prorrogable según lo decida la Asamblea de Cuotapartistas.</t>
  </si>
  <si>
    <t xml:space="preserve">De conformidad con la Ley 5452/15 Que Regula los Fondos Patrimoniales de Inversión, el Fondo de Inversión se considera como una persona jurídica independiente y la Sociedad Administradora actúa como su representante legal. Las operaciones del Fondo de Inversión se registran y contabilizan en forma separada de la Sociedad Administradora y de los demás fondos administrados por la misma. </t>
  </si>
  <si>
    <t>1.2) Autorización de Funcionamiento</t>
  </si>
  <si>
    <t>1.3) Políticas de inversión, diversificación de inversiones, liquidez, endeudamiento y administración de riesgos.</t>
  </si>
  <si>
    <t>Política General de Inversión</t>
  </si>
  <si>
    <t>El Fondo se constituye con el propósito de invertir en el sector inmobiliario. Para ello, el Fondo podrá celebrar todos los actos jurídicos que sean necesarios y tengan relación con su objeto, tales como, contratos de compraventa de inmuebles, permuta, locación, sublocación, y todos aquellos que, dentro de sus competencias, sean requeridos para el desarrollo del Fondo. Asimismo, podrá invertir en la compra de inmuebles, ya sea que se encuentre en proceso de construcción o cuya construcción este en proceso de inicio en cuyos casos el Fondo porá exigir la constitución de garantías a su favor.</t>
  </si>
  <si>
    <t>El Fondo podrá ofrecer en venta los inmuebles que adquiera, en beneficio de los cuotapartistas y el dinero producto de la venta de inmuebles será invertido de conformidad a su política de inversión.</t>
  </si>
  <si>
    <t>Para lograr sus objetivos, el Fondo centrará la inversión de sus recursos en los instrumentos y valores que se detallan a continuación, en dólares americanos o guaraníes, debiendo observarse los límites mínimos y máximos que se indican por tipo de instrumento, en relación con el activo total del Fondo:</t>
  </si>
  <si>
    <t>Tipo de Instrumento</t>
  </si>
  <si>
    <t>Mínimo</t>
  </si>
  <si>
    <t>Máximo</t>
  </si>
  <si>
    <t>1) Inmuebles.</t>
  </si>
  <si>
    <t>Hasta 100%</t>
  </si>
  <si>
    <t>2a) Títulos de deudas o Certificados de Participación emitidos por patrimonios autónomos constituidos para la gestión de proyectos inmobiliarios.
2b) Títulos de acciones de Sociedades emisoras registradas ante la CNV.</t>
  </si>
  <si>
    <t>3) Títulos emitidos por el tesoro público o garantizados por el mismo, cuya emisión haya sido registrada en el registro de valores que lleva la CNV.</t>
  </si>
  <si>
    <t>4) Títulos soberanos emitidos internacionalmente por el Estado Paraguayo.</t>
  </si>
  <si>
    <t>5) Títulos emitidos por las gobernaciones, municipalidades y otros organismos y entidades del Estado, cuya emisión haya sido registrada en el registro de valores que lleva la CNV, siempre y cuando posean calificación de riesgo local BBB o superior.</t>
  </si>
  <si>
    <t>6) Títulos emitidos por el BCP</t>
  </si>
  <si>
    <t>7) Títulos a plazo de instituciones reguladas por el BCP y que cuenten con calificación de riesgo BBB o superior.</t>
  </si>
  <si>
    <t>8) Títulos de instituciones habilitadas por el BCP y que cuenten con calificación de riesgo local BBB o superior que emitan y coticen en mercados internacionales.</t>
  </si>
  <si>
    <t>9) Bonos, títulos de deuda o títulos emitidos en desarrollo detitularizaciones, cuya emisión haya sido registrada en el registro de valores que lleva la CNV, posean oferta pública y que cuenten con calificación de riesgo BBB o superior y BBBcp superior para los bonos bursátiles de corto plazo.</t>
  </si>
  <si>
    <t>10) Operaciones de venta con compromiso de compra con los valores negociados en el mercado de valores, con contrapartes que sean sujetos supervisados por la CNV u otras autoridades administrativas de control, y negociados a través de las casas de bolsa. Estas inversiones no podrán ser hechas a plazos superiores a 180 días.</t>
  </si>
  <si>
    <t>Hasta 30%</t>
  </si>
  <si>
    <t>11) Operaciones de compra con compromiso de venta con los valores negociados en el mercado de valores, con contrapartes que sean sujetos supervisados por la CNV u otras autoridades
administrativas de control, y negociados a través de las casas de bolsa. Estas inversiones no podrán ser hechas a plazos superiores a 180 días.</t>
  </si>
  <si>
    <t>12) Títulos emitidos por un Estado extranjero con calificación A, similar o superior, que se transen habitualmente en los mercados locales o internacionales. Si un mismo título fuere calificado en categorías de riesgo discordantes se deberá considerar la categoría más baja.</t>
  </si>
  <si>
    <t>13) Otros valores de inversión de renta fija que determine la CNV por normas de carácter general con posterioridad al presente, siempre y cuando registren calificación BBB o superior y BBBcp o superior para los bonos bursátiles de corto plazo.</t>
  </si>
  <si>
    <t>14) Cuotas partes de fondos mutuos y aprobados por la CNV, con calificación de riesgo (py) Af o superior.</t>
  </si>
  <si>
    <t>Política de diversificación de las inversiones por emisor, grupo empresarial y entidades relacionadas</t>
  </si>
  <si>
    <t xml:space="preserve">En la inversión de los recursos del Fondo deberán observarse los siguientes límites máximos de inversión respecto del emisor de cada instrumento, grupo empresarial y personas relacionadas: </t>
  </si>
  <si>
    <t>(*) Porcentaje máximo de inversión en instrumentos en que el emisor o garante sea el Estado Paraguayo, Ministerio de Hacienda, o BCP: 100%</t>
  </si>
  <si>
    <t>(*) Porcentaje máximo de inversión del activo total del Fondo en títulos o activos emitidos o garantizados por una misma entidad: 10%</t>
  </si>
  <si>
    <t>(*) Porcentaje máximo de inversión del activo total del Fondo en títulos o activos emitidos o garantizados por un mismo grupo empresarial: 30%</t>
  </si>
  <si>
    <t>(*) Cuotas de fondos mutuos: 100%</t>
  </si>
  <si>
    <t>Políticas de liquidez</t>
  </si>
  <si>
    <t>Política de Endeudamiento</t>
  </si>
  <si>
    <t>El Fondo podrá endeudarse hasta el 25% del valor del Patrimonio, y por un plazo máximo hasta su fecha de liquidación y la Asamblea de Cuotapartistas podrá decidir en qué casos el Fondo podrá endeudarse y fijar las bases y condiciones de la deuda a ser tomada.</t>
  </si>
  <si>
    <t>Política de administración de riesgos</t>
  </si>
  <si>
    <t>Se establece el marco bajo el cual el Fondo administrará los riesgos, que tiene como objetivo identificar, medir, gestionar y monitorear los distintos tipos de riesgos que enfrentará el Fondo.
El Fondo podrá invertir en los valores y activos especificados en su Reglamento, lo cual implica varios riesgos asociados a los valores en los cuales invierta, por la naturaleza de sus inversiones en activos inmobiliarios que envuelve cierto riesgo dadas las características de este tipo de activos. Es por esto que el Fondo se configura como un vehículo de inversión en el cual el Cuotapartista debe conocer y entender que las pérdidas por materialización del riesgo asociado a su inversión pueden consumir parcial o totalmente el capital invertido.</t>
  </si>
  <si>
    <r>
      <rPr>
        <b/>
        <sz val="12"/>
        <color theme="1"/>
        <rFont val="Arial Narrow"/>
        <family val="2"/>
      </rPr>
      <t xml:space="preserve">1. Riesgos inherentes a las inversiones del Fondo según su objeto de inversión:
</t>
    </r>
    <r>
      <rPr>
        <sz val="12"/>
        <color theme="1"/>
        <rFont val="Arial Narrow"/>
        <family val="2"/>
      </rPr>
      <t xml:space="preserve"> </t>
    </r>
    <r>
      <rPr>
        <b/>
        <sz val="12"/>
        <color theme="1"/>
        <rFont val="Arial Narrow"/>
        <family val="2"/>
      </rPr>
      <t xml:space="preserve">a) Riesgo económico: </t>
    </r>
    <r>
      <rPr>
        <sz val="12"/>
        <color theme="1"/>
        <rFont val="Arial Narrow"/>
        <family val="2"/>
      </rPr>
      <t xml:space="preserve">Es la posibilidad de obtener pérdidas derivadas del mal desempeño de los sectores económicos, por el desempeño negativo de algunas variables como crecimiento económico, ciclos de la construcción, inflación, tasas de interés, tasas de cambio, desempleo y, en general, el resto de las variables económicas.
</t>
    </r>
    <r>
      <rPr>
        <b/>
        <sz val="12"/>
        <color theme="1"/>
        <rFont val="Arial Narrow"/>
        <family val="2"/>
      </rPr>
      <t xml:space="preserve">b) Riesgo jurídico: </t>
    </r>
    <r>
      <rPr>
        <sz val="12"/>
        <color theme="1"/>
        <rFont val="Arial Narrow"/>
        <family val="2"/>
      </rPr>
      <t xml:space="preserve">Es la posibilidad de obtener pérdidas debido a problemas jurídicos que puedan afectar al Fondo o a los inmuebles o activos en los cuales invierta, debido a problemas con la tradición de los inmuebles, contingencias, litigios, cambios regulatorios y demás eventos que puedan afectar directamente las operaciones, los ingresos o el pago de impuestos de dichas inversiones. 
</t>
    </r>
    <r>
      <rPr>
        <b/>
        <sz val="12"/>
        <color theme="1"/>
        <rFont val="Arial Narrow"/>
        <family val="2"/>
      </rPr>
      <t xml:space="preserve">c) Riesgo de liquidez: </t>
    </r>
    <r>
      <rPr>
        <sz val="12"/>
        <color theme="1"/>
        <rFont val="Arial Narrow"/>
        <family val="2"/>
      </rPr>
      <t xml:space="preserve">Es la incapacidad de cumplir las obligaciones de corto plazo (entre otras, las obligaciones relacionadas con la gestión de los activos inmobiliarios y el servicio de la deuda), incluyendo las redenciones totales, parciales o anticipadas o la necesidad de liquidar un activo, incurriendo en una pérdida, por insuficiencia de recursos disponibles en la caja del Fondo. </t>
    </r>
  </si>
  <si>
    <r>
      <rPr>
        <b/>
        <sz val="12"/>
        <color theme="1"/>
        <rFont val="Arial Narrow"/>
        <family val="2"/>
      </rPr>
      <t xml:space="preserve">2. Riesgos inherentes a los inmuebles </t>
    </r>
    <r>
      <rPr>
        <sz val="12"/>
        <color theme="1"/>
        <rFont val="Arial Narrow"/>
        <family val="2"/>
      </rPr>
      <t xml:space="preserve">
</t>
    </r>
    <r>
      <rPr>
        <b/>
        <sz val="12"/>
        <color theme="1"/>
        <rFont val="Arial Narrow"/>
        <family val="2"/>
      </rPr>
      <t xml:space="preserve">a) Desvalorización de los inmuebles: </t>
    </r>
    <r>
      <rPr>
        <sz val="12"/>
        <color theme="1"/>
        <rFont val="Arial Narrow"/>
        <family val="2"/>
      </rPr>
      <t xml:space="preserve">Es la disminución en el valor de los inmuebles que hacen parte del patrimonio del Fondo, que ocasiona pérdidas para el Cuotapartista cuando la inversión baja de precio. Si bien este riesgo es inherente a la inversión inmobiliaria y a los ciclos económicos del sector inmobiliario, la adecuada selección de los inmuebles permite mitigarlo parcialmente. 
</t>
    </r>
    <r>
      <rPr>
        <b/>
        <sz val="12"/>
        <color theme="1"/>
        <rFont val="Arial Narrow"/>
        <family val="2"/>
      </rPr>
      <t xml:space="preserve">b) Menor rentabilidad de los inmuebles: </t>
    </r>
    <r>
      <rPr>
        <sz val="12"/>
        <color theme="1"/>
        <rFont val="Arial Narrow"/>
        <family val="2"/>
      </rPr>
      <t xml:space="preserve">Es la disminución en el valor de los cánones percibidos por los inmuebles que hacen parte del patrimonio del Fondo, que ocasiona pérdidas o disminuciones de ingresos para el Cuotapartista.
</t>
    </r>
    <r>
      <rPr>
        <b/>
        <sz val="12"/>
        <color theme="1"/>
        <rFont val="Arial Narrow"/>
        <family val="2"/>
      </rPr>
      <t xml:space="preserve">c) Lucro cesante: </t>
    </r>
    <r>
      <rPr>
        <sz val="12"/>
        <color theme="1"/>
        <rFont val="Arial Narrow"/>
        <family val="2"/>
      </rPr>
      <t xml:space="preserve">Es el ingreso que deja de percibirse por falta de arriendo o venta del inmueble. 
</t>
    </r>
    <r>
      <rPr>
        <b/>
        <sz val="12"/>
        <color theme="1"/>
        <rFont val="Arial Narrow"/>
        <family val="2"/>
      </rPr>
      <t xml:space="preserve">d) Daños: </t>
    </r>
    <r>
      <rPr>
        <sz val="12"/>
        <color theme="1"/>
        <rFont val="Arial Narrow"/>
        <family val="2"/>
      </rPr>
      <t xml:space="preserve">Es el riesgo de pérdidas por hechos de fuerza mayor como incendios, actos de terceros, entre otros, que pueden afectar negativamente los inmuebles que hacen parte del Fondo. Este riesgo puede mitigarse total o parcialmente con la contratación de pólizas de seguros. 
</t>
    </r>
    <r>
      <rPr>
        <b/>
        <sz val="12"/>
        <color theme="1"/>
        <rFont val="Arial Narrow"/>
        <family val="2"/>
      </rPr>
      <t xml:space="preserve">e) Construcción: </t>
    </r>
    <r>
      <rPr>
        <sz val="12"/>
        <color theme="1"/>
        <rFont val="Arial Narrow"/>
        <family val="2"/>
      </rPr>
      <t xml:space="preserve">Es el riesgo derivado del incumplimiento del Desarrollador Inmobiliario, que pueden ocasionar pérdidas para el Fondo.
</t>
    </r>
    <r>
      <rPr>
        <b/>
        <sz val="12"/>
        <color theme="1"/>
        <rFont val="Arial Narrow"/>
        <family val="2"/>
      </rPr>
      <t xml:space="preserve">f) Riesgo regulatorio: </t>
    </r>
    <r>
      <rPr>
        <sz val="12"/>
        <color theme="1"/>
        <rFont val="Arial Narrow"/>
        <family val="2"/>
      </rPr>
      <t xml:space="preserve">Es cuando los activos inmobiliarios pueden encontrarse en sectores que, por la importancia que revisten, han sido, y se prevé que seguirán siendo, objeto de regulación y supervisión. Las inversiones del Fondo son sensibles a dichos cambios, pudiendo los mismos constituir situaciones adversas que afecten negativamente el valor de las inversiones. 
</t>
    </r>
  </si>
  <si>
    <r>
      <rPr>
        <b/>
        <sz val="12"/>
        <color theme="1"/>
        <rFont val="Arial Narrow"/>
        <family val="2"/>
      </rPr>
      <t xml:space="preserve">3. Riesgos inherentes a las inversiones de los recursos líquidos: </t>
    </r>
    <r>
      <rPr>
        <sz val="12"/>
        <color theme="1"/>
        <rFont val="Arial Narrow"/>
        <family val="2"/>
      </rPr>
      <t xml:space="preserve">
</t>
    </r>
    <r>
      <rPr>
        <b/>
        <sz val="12"/>
        <color theme="1"/>
        <rFont val="Arial Narrow"/>
        <family val="2"/>
      </rPr>
      <t xml:space="preserve">a) Riesgo de mercado: </t>
    </r>
    <r>
      <rPr>
        <sz val="12"/>
        <color theme="1"/>
        <rFont val="Arial Narrow"/>
        <family val="2"/>
      </rPr>
      <t xml:space="preserve">Es la contingencia de pérdida por la variación en el valor de los activos a causa de movimientos adversos en las tasas de interés. 
</t>
    </r>
    <r>
      <rPr>
        <b/>
        <sz val="12"/>
        <color theme="1"/>
        <rFont val="Arial Narrow"/>
        <family val="2"/>
      </rPr>
      <t xml:space="preserve">b) Riesgo de crédito y contraparte: </t>
    </r>
    <r>
      <rPr>
        <sz val="12"/>
        <color theme="1"/>
        <rFont val="Arial Narrow"/>
        <family val="2"/>
      </rPr>
      <t xml:space="preserve">Es el riesgo derivado del incumplimiento en el pago de las obligaciones por parte de un emisor o una contraparte.  
</t>
    </r>
  </si>
  <si>
    <r>
      <rPr>
        <b/>
        <sz val="12"/>
        <color theme="1"/>
        <rFont val="Arial Narrow"/>
        <family val="2"/>
      </rPr>
      <t xml:space="preserve">4. Riesgos inherentes a las inversiones de los recursos líquidos: </t>
    </r>
    <r>
      <rPr>
        <sz val="12"/>
        <color theme="1"/>
        <rFont val="Arial Narrow"/>
        <family val="2"/>
      </rPr>
      <t xml:space="preserve">
</t>
    </r>
    <r>
      <rPr>
        <b/>
        <sz val="12"/>
        <color theme="1"/>
        <rFont val="Arial Narrow"/>
        <family val="2"/>
      </rPr>
      <t xml:space="preserve">a) Riesgo de mercado: </t>
    </r>
    <r>
      <rPr>
        <sz val="12"/>
        <color theme="1"/>
        <rFont val="Arial Narrow"/>
        <family val="2"/>
      </rPr>
      <t xml:space="preserve">Es la contingencia de pérdida por la variación en el valor de los activos a causa de movimientos adversos en las tasas de interés. 
</t>
    </r>
    <r>
      <rPr>
        <b/>
        <sz val="12"/>
        <color theme="1"/>
        <rFont val="Arial Narrow"/>
        <family val="2"/>
      </rPr>
      <t xml:space="preserve">b) Riesgo de crédito y contraparte: </t>
    </r>
    <r>
      <rPr>
        <sz val="12"/>
        <color theme="1"/>
        <rFont val="Arial Narrow"/>
        <family val="2"/>
      </rPr>
      <t xml:space="preserve">Es el riesgo derivado del incumplimiento en el pago de las obligaciones por parte de un emisor o una contraparte.  
</t>
    </r>
  </si>
  <si>
    <t>NOTA 2. INFORMACIÓN SOBRE LA ADMINISTRADORA</t>
  </si>
  <si>
    <t>2.1) Razón social de la Administradora</t>
  </si>
  <si>
    <t>Regional Administradora de Fondos Patrimoniales de Inversión S.A., con domicilio en Papa Juan XXIII esq. Cecilio Da Silva, Asunción-Paraguay es una Sociedad Anónima, cuyo objeto social exclusivo es la administración colectiva de fondos conforme a la Ley de Fondos, la Resolución CNV CG N° 06/19 y sus sucesivas modificaciones. La Sociedad Administradora se constituyó por escritura pública de fecha 06/11/2019, otorgada en la escribanía Peroni.
Fue autorizada según Res. CNV N° 22E/20.- de fecha 6 de agosto de 2020 y Certificado de Registro N° 60_07082020 de fecha 7 de agosto de 2020, de la Comisión Nacional de Valores.</t>
  </si>
  <si>
    <t xml:space="preserve">Cambio de donominación por Sudameris Asset  Management  Administradora de Fondos  Patrimoniales de Inversión Sociedad Anomina (Sudameris Asset Management AFPISA) por escritura Nº 593 del 19 de septiembre del 2023 Matricula 25744 Serie Comercial inscripto bajo el Nº 2, Folio 26 y siguientes de fecha 14 de diciembre de 2023 </t>
  </si>
  <si>
    <t>2.2) Entidad encargada de la custodia</t>
  </si>
  <si>
    <r>
      <rPr>
        <b/>
        <sz val="12"/>
        <color theme="1"/>
        <rFont val="Arial Narrow"/>
        <family val="2"/>
      </rPr>
      <t>Bolsa de Valores y Productos de Asunción S.A.:</t>
    </r>
    <r>
      <rPr>
        <sz val="12"/>
        <color theme="1"/>
        <rFont val="Arial Narrow"/>
        <family val="2"/>
      </rPr>
      <t xml:space="preserve"> Fue Constituida por decreto del poder Ejecutivo N° 38.088 de fecha 20 de marzo de 1987, inscripta en el registro publico de comercio en el Año 1978.</t>
    </r>
  </si>
  <si>
    <r>
      <rPr>
        <b/>
        <sz val="12"/>
        <color theme="1"/>
        <rFont val="Arial Narrow"/>
        <family val="2"/>
      </rPr>
      <t>Regional Casa de Bolsa Sociedad Anónima.:</t>
    </r>
    <r>
      <rPr>
        <sz val="12"/>
        <color theme="1"/>
        <rFont val="Arial Narrow"/>
        <family val="2"/>
      </rPr>
      <t xml:space="preserve">  Fue constituida bajo la forma jurídica de sociedad anónima, el 23 de agosto de 2018 según Escritura Pública N° 558 e inscripta en el Registro Público de Comercio en el libro seccional respectivo y bajo el N° 1 y el folio N° 1 y siguiente de fecha 28 de setiembre de 2018.</t>
    </r>
  </si>
  <si>
    <r>
      <rPr>
        <b/>
        <sz val="12"/>
        <color theme="1"/>
        <rFont val="Arial Narrow"/>
        <family val="2"/>
      </rPr>
      <t>Banco Central del Paraguay.:</t>
    </r>
    <r>
      <rPr>
        <sz val="12"/>
        <color theme="1"/>
        <rFont val="Arial Narrow"/>
        <family val="2"/>
      </rPr>
      <t xml:space="preserve">  Regido por la Ley N° 489/95  Orgánica del Banco Central del Paraguay y la Ley 6.104/2018 que modifica y amplia la Ley 489/95.</t>
    </r>
  </si>
  <si>
    <r>
      <rPr>
        <b/>
        <sz val="12"/>
        <color theme="1"/>
        <rFont val="Arial Narrow"/>
        <family val="2"/>
      </rPr>
      <t>Títulos desmaterializados (de ser adquiridos):</t>
    </r>
    <r>
      <rPr>
        <sz val="12"/>
        <color theme="1"/>
        <rFont val="Arial Narrow"/>
        <family val="2"/>
      </rPr>
      <t xml:space="preserve"> Serán Custodiados por la Bolsa de Valores y Productos  de Asunción S.A. ("BVPASA") bajo la cuenta corriente creada en dicha entidad y en el Banco Central del Paraguay para los bonos soberanos, que es la depositaria electrónica de Valores de la República del Paraguay.</t>
    </r>
  </si>
  <si>
    <t>NOTA 3. CRITERIOS CONTABLES APLICADOS</t>
  </si>
  <si>
    <t>3.1) Bases de Preparación de la información financiera</t>
  </si>
  <si>
    <t>La información financiera se expresa en Dólares Estadounidenses y han sido preparados sobre la base de los costos históricos,  y no reconocen en forma integral los efectos de la inflación sobre la situación patrimonial de la empresa, en los resultados de las operaciones y en sus flujos de efectivo en atención a que la corrección monetaria no constituye una práctica contable aplicada en Paraguay.</t>
  </si>
  <si>
    <t>3.2) Período</t>
  </si>
  <si>
    <t>3.3) Valorización de Inversiones</t>
  </si>
  <si>
    <r>
      <rPr>
        <b/>
        <sz val="12"/>
        <rFont val="Arial Narrow"/>
        <family val="2"/>
      </rPr>
      <t xml:space="preserve">a. Títulos de deudas: </t>
    </r>
    <r>
      <rPr>
        <sz val="12"/>
        <rFont val="Arial Narrow"/>
        <family val="2"/>
      </rPr>
      <t>Los títulos de deuda son reconocidos a su valor de incorporación más los intereses devengados a la fecha de cada ejercicio; cuando las inversiones incluyen cláusulas de ajuste, las mismas se ajustan en base al método de ajuste pactado. Cuando el valor de mercado de la inversión es menor a su costo, la diferencia se carga al resultado del ejercicio correspondiente. Los intereses generados por estos títulos son registrados en resultados conforme se devengan.</t>
    </r>
  </si>
  <si>
    <r>
      <rPr>
        <b/>
        <sz val="12"/>
        <rFont val="Arial Narrow"/>
        <family val="2"/>
      </rPr>
      <t xml:space="preserve">b. Operaciones de Reporto: </t>
    </r>
    <r>
      <rPr>
        <sz val="12"/>
        <rFont val="Arial Narrow"/>
        <family val="2"/>
      </rPr>
      <t>Las operaciones de reporto son registradas a su costo de adquisición mas las primas por diferencia de precios devengadas a cobrar. Las primas generadas por estas operaciones son registradas en resultados conforme se devengan.</t>
    </r>
  </si>
  <si>
    <t>3.4) Reconocimiento de los Ingresos y de los gastos</t>
  </si>
  <si>
    <r>
      <rPr>
        <b/>
        <sz val="12"/>
        <color theme="1"/>
        <rFont val="Arial Narrow"/>
        <family val="2"/>
      </rPr>
      <t xml:space="preserve">a. Ingresos : </t>
    </r>
    <r>
      <rPr>
        <sz val="12"/>
        <color theme="1"/>
        <rFont val="Arial Narrow"/>
        <family val="2"/>
      </rPr>
      <t>Los Intereses sobre títulos y otros valores, así como las primas por diferencia de precios  generados durante el ejercicio son registrados conforme se devengan.</t>
    </r>
  </si>
  <si>
    <r>
      <rPr>
        <b/>
        <sz val="12"/>
        <color theme="1"/>
        <rFont val="Arial Narrow"/>
        <family val="2"/>
      </rPr>
      <t>b. Egresos:</t>
    </r>
    <r>
      <rPr>
        <sz val="12"/>
        <color theme="1"/>
        <rFont val="Arial Narrow"/>
        <family val="2"/>
      </rPr>
      <t xml:space="preserve"> Los gastos se reconocen en el estado de resultado de acuerdo al criterio de lo devengado, cuando ha surgido un decremento en los beneficios económicos futuros, relacionados con una disminución en los activos o un incremento en los pasivos.</t>
    </r>
  </si>
  <si>
    <t>3.5) Tipos de cambio utilizado para convertir a moneda nacional los saldos en moneda  extranjera</t>
  </si>
  <si>
    <t xml:space="preserve">La contabilidad del Fondo se registra en dólares americanos para todas las cuentas, razón por la cual tanto los activos, los pasivos y el valor de las cuotas se expresarán en dicha moneda. </t>
  </si>
  <si>
    <t>3.6) Gastos Operacionales y Comisión de la Sociedad Administradora</t>
  </si>
  <si>
    <t>CONCEPTO</t>
  </si>
  <si>
    <t>Honorarios Administración Sociedad Gerente Clase A</t>
  </si>
  <si>
    <t>Total</t>
  </si>
  <si>
    <t>(*) El importe correspondiente a la comisión por administración registrado durante el periodo constituye un gasto asumido por el Fondo de Inversión, en concepto de los servicios prestados por la Sociedad Administradora y equivale a la tasa 1,1 % anual IVA incluido calculado en forma diaria sobre el valor del patrimonio neto del Fondo de Inversion del día (luego de debitadas las cargas de las operaciones del día) (“Comisión de Administración”)</t>
  </si>
  <si>
    <t>3.7) Información estadística</t>
  </si>
  <si>
    <t xml:space="preserve">N° DE PARTICIPES </t>
  </si>
  <si>
    <t>1er. Trimestre</t>
  </si>
  <si>
    <t xml:space="preserve">Enero </t>
  </si>
  <si>
    <t>Febrero</t>
  </si>
  <si>
    <t>NOTA 4. COMPOSICION DE CUENTAS</t>
  </si>
  <si>
    <t>4.1) Disponibilidades</t>
  </si>
  <si>
    <t>El rubro disponibilidades está compuesto por saldos en cuentas bancarias e instrumentos de alta liquidez de contratos pactados de disponibilidad inmediata. A continuación se detalla la composición:</t>
  </si>
  <si>
    <t>4.2 ) Inversiones</t>
  </si>
  <si>
    <t>Sector</t>
  </si>
  <si>
    <t>Pais</t>
  </si>
  <si>
    <t>Fecha de Compra</t>
  </si>
  <si>
    <t>Monto</t>
  </si>
  <si>
    <t>Valor de Compra</t>
  </si>
  <si>
    <t>Valor Contable</t>
  </si>
  <si>
    <t>Valor nominal</t>
  </si>
  <si>
    <t>Tasa de Interes</t>
  </si>
  <si>
    <t>% De las Inversiones con relacion al Activo del Fondo</t>
  </si>
  <si>
    <t>% De las Inversiones según Reglam. Interno</t>
  </si>
  <si>
    <t>% De las Inversiones por Grupo Economico (dato no auditado)</t>
  </si>
  <si>
    <t>Inmueble</t>
  </si>
  <si>
    <t>Cochera (SS 10) M2 13,1</t>
  </si>
  <si>
    <t>Inmobiliario</t>
  </si>
  <si>
    <t>Paraguay</t>
  </si>
  <si>
    <t>Dólares Americanos</t>
  </si>
  <si>
    <t>Cochera (SS 17) M2 13,1</t>
  </si>
  <si>
    <t>Cochera (SS 18) M2 13,1</t>
  </si>
  <si>
    <t>Cochera PB N° 11  M2 13,10</t>
  </si>
  <si>
    <t>Cochera PB N° 12  M2 15,00</t>
  </si>
  <si>
    <t>Cochera PB N° 5  M2 13,10</t>
  </si>
  <si>
    <t>Cochera PB N° 6  M2 13,10</t>
  </si>
  <si>
    <t>Cochera SS N° 11 M2 19,64</t>
  </si>
  <si>
    <t>Cochera SS N° 12 M2 19,64</t>
  </si>
  <si>
    <t>Cochera SS N° 13 M2 13,95</t>
  </si>
  <si>
    <t>Cochera SS N° 14 M2 13,95</t>
  </si>
  <si>
    <t>Cochera SS N° 15 M2 13,95</t>
  </si>
  <si>
    <t>Cochera SS N° 16 M2 13,95</t>
  </si>
  <si>
    <t>Cochera SS N° 5 M2 13,10</t>
  </si>
  <si>
    <t>Cochera SS N° 6 M2 13,10</t>
  </si>
  <si>
    <t>Cochera SS N° 7 M2 13,10</t>
  </si>
  <si>
    <t>Cochera SS N° 8 M2 13,10</t>
  </si>
  <si>
    <t>Cochera SS N° 9 M2 13,10</t>
  </si>
  <si>
    <t>Departamento -  Dormitorio (P2 - Duplex ) M2 72,00</t>
  </si>
  <si>
    <t>Departamento -  Dormitorio (P3 - 02 ) M2 88,33</t>
  </si>
  <si>
    <t>Departamento -  Dormitorio (P3 - 03 ) M2 112,05</t>
  </si>
  <si>
    <t>Departamento -  Dormitorio (P4 - 02 ) M2 88,33</t>
  </si>
  <si>
    <t>Departamento -  Dormitorio (P4 - Duplex ) M2 72,02</t>
  </si>
  <si>
    <t>Departamento -  Dormitorio (P5 - 01) M2 57,42</t>
  </si>
  <si>
    <t>Departamento -  Dormitorio (P5 - 02 ) M2 88,41</t>
  </si>
  <si>
    <t>Departamento -  Dormitorio (P6 - Duplex ) M2 72,00</t>
  </si>
  <si>
    <t>Departamento - Dormitorio (P2 - 02 ) M2 88,20</t>
  </si>
  <si>
    <t>Departamento - Dormitorio (P3 - 01 ) M2 57,42</t>
  </si>
  <si>
    <t>Departamento - Dormitorio (P4 - 01 ) M2 57,42</t>
  </si>
  <si>
    <t>Departamento - Dormitorio (P6 - 02 ) M2 88,33</t>
  </si>
  <si>
    <t>4.3 ) Créditos</t>
  </si>
  <si>
    <t>A continuación, se detalla la composición:</t>
  </si>
  <si>
    <t>Concepto</t>
  </si>
  <si>
    <t>Impuesto al Valor Agredado CF</t>
  </si>
  <si>
    <t>4.4 ) Comisiones a Pagar Administradora</t>
  </si>
  <si>
    <t xml:space="preserve">Proveedores en ME </t>
  </si>
  <si>
    <t>Proveedores en ML</t>
  </si>
  <si>
    <t>4.5 ) Impuestos, Tasas y Contribuciones</t>
  </si>
  <si>
    <t>Servicios por Honorarios CPA</t>
  </si>
  <si>
    <t>Servicios por Asesoria Legal</t>
  </si>
  <si>
    <t>Gastos Bursátiles</t>
  </si>
  <si>
    <t>NOTA 5:  IMPUESTO A LA RENTA</t>
  </si>
  <si>
    <t>Según Ley N° 6380/19 artículo 25, num. 1., inc. establece que estarán exoneradas las rentas provenientes de los rendimientos de la valoración de la cuota de participación o el mayor valor de la negociación o de la liquidación de la misma, de los Fondos Patrimoniales de Inversión previstos en la Ley N° 5452/2015”.</t>
  </si>
  <si>
    <t>NOTA 6:  CONTINGENCIA</t>
  </si>
  <si>
    <t>NOTA 7: OTROS ASUNTOS RELEVANTES</t>
  </si>
  <si>
    <t>NOTA 8. HECHOS POSTERIORES</t>
  </si>
  <si>
    <t xml:space="preserve">3201               </t>
  </si>
  <si>
    <t>.   Resultados no Asignados</t>
  </si>
  <si>
    <t xml:space="preserve">32                 </t>
  </si>
  <si>
    <t>Contador</t>
  </si>
  <si>
    <t>.     Departamento -  Dormitorio (P7 - 01) M2 56,98</t>
  </si>
  <si>
    <t>.     Departamento -  Dormitorio (P8 - 01) M2 56,99</t>
  </si>
  <si>
    <t>.     Cochera PB N° 3 M2 13,1</t>
  </si>
  <si>
    <t>.     Cochera PB N° 4 M2 13,1</t>
  </si>
  <si>
    <t>.     Servicios de Asamblea</t>
  </si>
  <si>
    <t>Otros pasivos</t>
  </si>
  <si>
    <t>Aumento/disminución en Inversiones</t>
  </si>
  <si>
    <t>Aumento/disminución de Créditos</t>
  </si>
  <si>
    <t>Aumento/disminución de Otros Pasivos</t>
  </si>
  <si>
    <t>Dividendos pagados</t>
  </si>
  <si>
    <t>.     Resultado acumulado</t>
  </si>
  <si>
    <t>Sudameris gestionará las sumas de dinero aportadas por los Cuotapartistas y los rendimientos del Fondo en la forma y condiciones establecidas en su reglamento interno, pudiendo realizar las inversiones y operaciones que estime conveniente dentro de los límites establecidos en el Reglamento y en el Contrato General de Fondos de Inversión.</t>
  </si>
  <si>
    <t xml:space="preserve">Sudaméris hará sus mejores esfuerzos para mantener la mayor cantidad de fondos o capital para invertirlos en los títulos o activos detallados en la tabla de Diversificación de las Inversiones. 
Sin perjuicio de ello, el Fondo podrá mantener su capital invertido en títulos o activos de fácil liquidación y así poder cumplir con las obligaciones que se generen como consecuencia de las operaciones diarias del Fondo tales como, pago de impuestos inmobiliarios, pago de remuneraciones, y otras. </t>
  </si>
  <si>
    <t>Cambio de donominación por Sudaméris Securities Casa de Bolsa Sociedad Anómina (Sudameris Securities C.B.S.A.) por escritura Nº 608 del 26 de septiembre del 2023, Matrícula  N° 15.752, Serie Comercial inscripto bajo el N° 4 ,Folio N° 37 y siguientes  del fecha 15 de noviembre 2023.</t>
  </si>
  <si>
    <r>
      <rPr>
        <b/>
        <sz val="12"/>
        <color theme="1"/>
        <rFont val="Arial Narrow"/>
        <family val="2"/>
      </rPr>
      <t>Títulos Físicos (de ser adquiridos):</t>
    </r>
    <r>
      <rPr>
        <sz val="12"/>
        <color theme="1"/>
        <rFont val="Arial Narrow"/>
        <family val="2"/>
      </rPr>
      <t xml:space="preserve"> Serán custodiados en la bóveda de Sudaméris Securities Casa de Bolsa Sociedad Anómina, de acuerdo a los procedimientos de seguridad y control de la mencionada entidad.</t>
    </r>
  </si>
  <si>
    <t>Departamento -  Dormitorio (P7 - 01) M2 56,98</t>
  </si>
  <si>
    <t>Departamento -  Dormitorio (P8 - 01) M2 56,99</t>
  </si>
  <si>
    <t>Cochera PB N° 3 M2 13,1</t>
  </si>
  <si>
    <t>Cochera PB N° 4 M2 13,1</t>
  </si>
  <si>
    <t xml:space="preserve">Sudameris Bank Cta. Cte Nro. 8089566 - Cuenta Operativa </t>
  </si>
  <si>
    <t>1400000000000000018</t>
  </si>
  <si>
    <t>1400000000000000019</t>
  </si>
  <si>
    <t>1400000000000000020</t>
  </si>
  <si>
    <t>1400000000000000021</t>
  </si>
  <si>
    <t>5102000000000000004</t>
  </si>
  <si>
    <t>Activo</t>
  </si>
  <si>
    <t>Pasivo</t>
  </si>
  <si>
    <t>Debe</t>
  </si>
  <si>
    <t>Haber</t>
  </si>
  <si>
    <t>Imputable</t>
  </si>
  <si>
    <t>Gastos Pagados por Adelantado</t>
  </si>
  <si>
    <t>Sudameris Bank Cta Cte</t>
  </si>
  <si>
    <t xml:space="preserve"> A REVISAR</t>
  </si>
  <si>
    <t>IVA Crédito Fiscal</t>
  </si>
  <si>
    <t>Operaciones de reporto</t>
  </si>
  <si>
    <t>Cocheras Edificio Sky Park</t>
  </si>
  <si>
    <t>Departamentos Edificio Sky Park</t>
  </si>
  <si>
    <t>Fracciones a pagar</t>
  </si>
  <si>
    <t>Comisión por Administración a Pagar</t>
  </si>
  <si>
    <t>Resultado Acumulado</t>
  </si>
  <si>
    <t>Balance al 31/12/2024</t>
  </si>
  <si>
    <t>Al 31 de Diciembre de 2024:</t>
  </si>
  <si>
    <t xml:space="preserve">12102              </t>
  </si>
  <si>
    <t>1210200000000000004</t>
  </si>
  <si>
    <t>.         Frigorífico Concepción S.A. (PYFRI02F7405) 7,75% 16/03/2027</t>
  </si>
  <si>
    <t xml:space="preserve">43                 </t>
  </si>
  <si>
    <t xml:space="preserve">4302               </t>
  </si>
  <si>
    <t xml:space="preserve">44                 </t>
  </si>
  <si>
    <t xml:space="preserve">4402               </t>
  </si>
  <si>
    <t xml:space="preserve">46                 </t>
  </si>
  <si>
    <t xml:space="preserve">4603               </t>
  </si>
  <si>
    <t xml:space="preserve">52                 </t>
  </si>
  <si>
    <t xml:space="preserve">5202               </t>
  </si>
  <si>
    <t>TOTAL ACTIVO NETO
AL 31/12/2024</t>
  </si>
  <si>
    <t>.     Cuentas por cobrar vinculada</t>
  </si>
  <si>
    <t>Cuentas por cobrar</t>
  </si>
  <si>
    <t>Representante Legal</t>
  </si>
  <si>
    <t>Cuentas por cobrar - Sudameris CB</t>
  </si>
  <si>
    <t>Balance Report</t>
  </si>
  <si>
    <t>Date from:</t>
  </si>
  <si>
    <t xml:space="preserve">Date to:         </t>
  </si>
  <si>
    <t>AJUSTES</t>
  </si>
  <si>
    <t>SALDO AJUSTADO</t>
  </si>
  <si>
    <t>Account Type</t>
  </si>
  <si>
    <t>Account Code</t>
  </si>
  <si>
    <t>Account Name</t>
  </si>
  <si>
    <t>Account Currency</t>
  </si>
  <si>
    <t>Debit / Credit</t>
  </si>
  <si>
    <t>Balance Origin</t>
  </si>
  <si>
    <t>Balance PYG</t>
  </si>
  <si>
    <t>Balance USD</t>
  </si>
  <si>
    <t>S/ BALANCE</t>
  </si>
  <si>
    <t xml:space="preserve">CONTROL </t>
  </si>
  <si>
    <t>DEBE</t>
  </si>
  <si>
    <t>HABER</t>
  </si>
  <si>
    <t>USD</t>
  </si>
  <si>
    <t>Asset</t>
  </si>
  <si>
    <t xml:space="preserve">1                   </t>
  </si>
  <si>
    <t xml:space="preserve">ACTIVO                                                      </t>
  </si>
  <si>
    <t xml:space="preserve">11                  </t>
  </si>
  <si>
    <t xml:space="preserve">DISPONIBILIDADES                                            </t>
  </si>
  <si>
    <t xml:space="preserve">1102                </t>
  </si>
  <si>
    <t xml:space="preserve">Bancos                                                      </t>
  </si>
  <si>
    <t xml:space="preserve">11020105            </t>
  </si>
  <si>
    <t xml:space="preserve">Bancos Cta. Cte.                                            </t>
  </si>
  <si>
    <t xml:space="preserve">11020105001         </t>
  </si>
  <si>
    <t xml:space="preserve">Bancos Cta. Cte. - Operaciones por cuenta propia            </t>
  </si>
  <si>
    <t xml:space="preserve">Sudameris Bank Cta. Cte. N° 8089566 USD                                                                                                                                                                 </t>
  </si>
  <si>
    <t>Debit</t>
  </si>
  <si>
    <t xml:space="preserve">INVERSIONES                                                 </t>
  </si>
  <si>
    <t xml:space="preserve">Inversiones en Títulos de Renta Fija                        </t>
  </si>
  <si>
    <t xml:space="preserve">Inversiones en Títulos de Renta Fija emitidos en el pais    </t>
  </si>
  <si>
    <t xml:space="preserve">Bonos Corporativos                                          </t>
  </si>
  <si>
    <t xml:space="preserve">Bonos Corporativos USD                                                                                                                                                                                  </t>
  </si>
  <si>
    <t>Títulos valores</t>
  </si>
  <si>
    <t xml:space="preserve">Inversiones de Fondos                                       </t>
  </si>
  <si>
    <t xml:space="preserve">Proyectos de Fondo Inmobiliario                             </t>
  </si>
  <si>
    <t xml:space="preserve">Inmuebles                                                   </t>
  </si>
  <si>
    <t xml:space="preserve">Inversiones en Cocheras USD                                                                                                                                                                             </t>
  </si>
  <si>
    <t xml:space="preserve">Inversiones en Departamentos USD                                                                                                                                                                        </t>
  </si>
  <si>
    <t xml:space="preserve">CUENTAS POR COBRAR                                          </t>
  </si>
  <si>
    <t xml:space="preserve">Créditos                                                    </t>
  </si>
  <si>
    <t xml:space="preserve">Anticipos                                                   </t>
  </si>
  <si>
    <t xml:space="preserve">Gastos Pagados por Adelantado - Calificacion de Riesgo                                                                                                                                                  </t>
  </si>
  <si>
    <t xml:space="preserve">Gastos Pagados por Adelantado - Serivicios por Honorarios                                                                                                                                               </t>
  </si>
  <si>
    <t xml:space="preserve">Gastos Pagados por Adelantado - Serivicios por Asesoria Legal                                                                                                                                           </t>
  </si>
  <si>
    <t xml:space="preserve">Rendimientos a cobrar                                       </t>
  </si>
  <si>
    <t xml:space="preserve">Dividendos a cobrar                                         </t>
  </si>
  <si>
    <t xml:space="preserve">Reembolsos de Gastos a cobrar USD                                                                                                                                                                       </t>
  </si>
  <si>
    <t>Cuentas por Cobrar</t>
  </si>
  <si>
    <t xml:space="preserve">Créditos por impuestos corrientes                           </t>
  </si>
  <si>
    <t xml:space="preserve">Créditos por impuestos                                      </t>
  </si>
  <si>
    <t xml:space="preserve">Inmueble - Credito Fiscal del 5%                                                                                                                                                                        </t>
  </si>
  <si>
    <t xml:space="preserve">Impuesto al Valor Agregado CF 10%                                                                                                                                                                       </t>
  </si>
  <si>
    <t xml:space="preserve">Intereses a cobrar                                          </t>
  </si>
  <si>
    <t xml:space="preserve">Intereses financieros a cobrar                              </t>
  </si>
  <si>
    <t xml:space="preserve">Intereses a cobrar - Bancos                                 </t>
  </si>
  <si>
    <t xml:space="preserve">Intereses a cobrar apertura USD                                                                                                                                                                         </t>
  </si>
  <si>
    <t>Liabilities</t>
  </si>
  <si>
    <t xml:space="preserve">PASIVO                                                      </t>
  </si>
  <si>
    <t xml:space="preserve">ACREEDORES VARIOS                                           </t>
  </si>
  <si>
    <t xml:space="preserve">Acreedores Varios                                           </t>
  </si>
  <si>
    <t xml:space="preserve">Acreedores por compra de bienes y/o prestación de servicios </t>
  </si>
  <si>
    <t xml:space="preserve">Acreedores por compra de bienes                             </t>
  </si>
  <si>
    <t xml:space="preserve">Acreedores por operaciones a liquidar USD                                                                                                                                                               </t>
  </si>
  <si>
    <t>Credit</t>
  </si>
  <si>
    <t xml:space="preserve">PRESTAMOS FINANCIEROS                                       </t>
  </si>
  <si>
    <t xml:space="preserve">Intereses a Pagar - Entidades financieras                   </t>
  </si>
  <si>
    <t xml:space="preserve">Intereses a Pagar entidades financieras                     </t>
  </si>
  <si>
    <t xml:space="preserve">Intereses a pagar sobre préstamos de entidades financieras  </t>
  </si>
  <si>
    <t xml:space="preserve">Intereses no Devengados Apertura USD                                                                                                                                                                    </t>
  </si>
  <si>
    <t xml:space="preserve">GASTOS DEVENGADOS A PAGAR                                   </t>
  </si>
  <si>
    <t xml:space="preserve">Gastos devengados a pagar                                   </t>
  </si>
  <si>
    <t xml:space="preserve">Fracciones a Pagar USD                                                                                                                                                                                  </t>
  </si>
  <si>
    <t xml:space="preserve">Comisión por administración de fondos a pagar               </t>
  </si>
  <si>
    <t xml:space="preserve">Provisión Honorarios de Administración Sociedad Gerente (Clase A) USD                                                                                                                                   </t>
  </si>
  <si>
    <t xml:space="preserve">Provisión Honorarios Sociedad Gerente IVA (Clase A) USD                                                                                                                                                 </t>
  </si>
  <si>
    <t xml:space="preserve">Obligaciones Fiscales                                       </t>
  </si>
  <si>
    <t xml:space="preserve">Obligaciones por impuestos                                  </t>
  </si>
  <si>
    <t xml:space="preserve">Impuesto al Valor Agregado DF 10%                                                                                                                                                                       </t>
  </si>
  <si>
    <t xml:space="preserve">Provisión IVA Gastos a pagar                                                                                                                                                                            </t>
  </si>
  <si>
    <t>Equity</t>
  </si>
  <si>
    <t xml:space="preserve">PATRIMONIO NETO                                             </t>
  </si>
  <si>
    <t xml:space="preserve">CAPITAL SOCIAL, RESERVAS Y RESULTADOS                       </t>
  </si>
  <si>
    <t xml:space="preserve">Capital integrado                                           </t>
  </si>
  <si>
    <t xml:space="preserve">Cuotapartistas activos                                      </t>
  </si>
  <si>
    <t xml:space="preserve">Cuotapartistas activos USD                                                                                                                                                                              </t>
  </si>
  <si>
    <t xml:space="preserve">Resultados                                                  </t>
  </si>
  <si>
    <t xml:space="preserve">Resultados  Acumulados                                      </t>
  </si>
  <si>
    <t xml:space="preserve">Pérdidas Acumuladas                                         </t>
  </si>
  <si>
    <t xml:space="preserve">Pérdidas Acumuladas USD                                                                                                                                                                                 </t>
  </si>
  <si>
    <t xml:space="preserve">Resultados del Ejercicio                                    </t>
  </si>
  <si>
    <t xml:space="preserve">Pérdida del Periodo                                         </t>
  </si>
  <si>
    <t xml:space="preserve">Pérdida del Periodo USD                                                                                                                                                                                 </t>
  </si>
  <si>
    <t>Revenue</t>
  </si>
  <si>
    <t xml:space="preserve">INGRESOS                                                    </t>
  </si>
  <si>
    <t xml:space="preserve">INGRESOS OPERATIVOS                                         </t>
  </si>
  <si>
    <t>Ingresos por negociación de títulos valores de cartera propi</t>
  </si>
  <si>
    <t xml:space="preserve">Ingresos por intereses y rendimientos de títulos valores de </t>
  </si>
  <si>
    <t xml:space="preserve"> Int. cob. - Instr. de cartera propia Renta Fija            </t>
  </si>
  <si>
    <t xml:space="preserve">Int. a cobrar Bonos Subordinados USD                                                                                                                                                                    </t>
  </si>
  <si>
    <t>Intereses Ganados</t>
  </si>
  <si>
    <t xml:space="preserve">Otros Ingresos Operativos                                   </t>
  </si>
  <si>
    <t xml:space="preserve">Ingresos por ajustes y redondeos                            </t>
  </si>
  <si>
    <t xml:space="preserve">Ingresos por ajustes y redondeos PYG                                                                                                                                                                    </t>
  </si>
  <si>
    <t xml:space="preserve">Ingresos por inversiones de los Fondos                      </t>
  </si>
  <si>
    <t xml:space="preserve">Venta de inmuebles                                          </t>
  </si>
  <si>
    <t xml:space="preserve">Venta de Cocheras USD                                                                                                                                                                                   </t>
  </si>
  <si>
    <t>Venta de inmueble</t>
  </si>
  <si>
    <t xml:space="preserve">Venta de Apartamentos USD                                                                                                                                                                               </t>
  </si>
  <si>
    <t>Expense</t>
  </si>
  <si>
    <t xml:space="preserve">EGRESOS                                                     </t>
  </si>
  <si>
    <t xml:space="preserve">GASTOS OPERATIVOS                                           </t>
  </si>
  <si>
    <t xml:space="preserve">Gastos por comisiones servicios de intermediación           </t>
  </si>
  <si>
    <t xml:space="preserve">Gastos por servicios de intermediación                      </t>
  </si>
  <si>
    <t xml:space="preserve">Aranceles pagados SIV                                       </t>
  </si>
  <si>
    <t xml:space="preserve">Aranceles pagados SIV USD                                                                                                                                                                               </t>
  </si>
  <si>
    <t xml:space="preserve">Gastos Bursatiles </t>
  </si>
  <si>
    <t xml:space="preserve">Costo de negociación de títulos valores de cartera propia   </t>
  </si>
  <si>
    <t>Costo de  venta de títulos valores de cartera propia Renta F</t>
  </si>
  <si>
    <t xml:space="preserve">Costo por venta de CDA                                      </t>
  </si>
  <si>
    <t xml:space="preserve">Costo por venta de CDA USD                                                                                                                                                                              </t>
  </si>
  <si>
    <t>Costo de venta títulos</t>
  </si>
  <si>
    <t xml:space="preserve">Gastos de Operación                                         </t>
  </si>
  <si>
    <t xml:space="preserve">Gastos de administración                                    </t>
  </si>
  <si>
    <t xml:space="preserve">Comisiones pagadas sobre ventas                             </t>
  </si>
  <si>
    <t xml:space="preserve">Comisiones Administrador Inmobiliario USD                                                                                                                                                               </t>
  </si>
  <si>
    <t>Comisión por Administración</t>
  </si>
  <si>
    <t xml:space="preserve">Gastos operativos de los Fondos                             </t>
  </si>
  <si>
    <t xml:space="preserve">Costo de inversiones de los Fondos                          </t>
  </si>
  <si>
    <t xml:space="preserve">Costo de venta de inmuebles                                 </t>
  </si>
  <si>
    <t xml:space="preserve">Costo de venta de Cocheras USD                                                                                                                                                                          </t>
  </si>
  <si>
    <t>Costo de venta inmueble</t>
  </si>
  <si>
    <t xml:space="preserve">Costo de venta de Apartamentos USD                                                                                                                                                                      </t>
  </si>
  <si>
    <t>CONTROL S/ ORIGINAL</t>
  </si>
  <si>
    <t>DIF</t>
  </si>
  <si>
    <t>ES POR LA CUENTA DE REDONDEO?</t>
  </si>
  <si>
    <t>CONTROL S/ PYG</t>
  </si>
  <si>
    <t>Resultado por venta inmueble</t>
  </si>
  <si>
    <t>Costo por venta inmueble</t>
  </si>
  <si>
    <t>El objeto principal del Fondo es la inversión en proyectos de desarrollo inmobiliario, ya sean éstos residenciales o no, en la República del Paraguay, así como la negociación inmobiliaria destinada a la obtención de rentas respecto a inmuebles y proyectos inmobiliarios. Los inmuebles serán vendidos a terceros con la finalidad de obtener beneficios. Adicionalmente, el Fondo podrá invertir en títulos valores detallados en el numeral 8.1. de su Reglamento Interno y los autorizados por la Superintendencia de Valores conforme a los articulos 1 y 2, Titulo 19, Capitulo 6 del Reglamento General de Mercados de Valores.</t>
  </si>
  <si>
    <t>El Fondo se encuentra inscripto en los registros de la Superintendencia de Valores según Certificado de Registro N° 139_15122022 de fecha 15 de diciembre de 2022 y por la BVPASA según Resolución Nº 2.563/22 de fecha 20 de diciembre de 2022.</t>
  </si>
  <si>
    <t>Repo Colocador</t>
  </si>
  <si>
    <t>PARA LAS NOTAS</t>
  </si>
  <si>
    <t>PARA EL BG</t>
  </si>
  <si>
    <t>(Nota 4.7)</t>
  </si>
  <si>
    <t>4.7) Ingresos y egresos por venta de inmuebles</t>
  </si>
  <si>
    <t>Comisión Inmobiliaria</t>
  </si>
  <si>
    <t>Venta de Inmuebles</t>
  </si>
  <si>
    <t>Costeo por venta de inmueble</t>
  </si>
  <si>
    <t>A la fecha de cierre de la presente información financiera, no han ocurrido otros hechos significativos de carácter financiero o de otra índole que afecten la situación patrimonial o financiera o los resultados del Fondo de Inversión Desarrollo Inmobiliario Sol City al 31 de Marzo de 2025</t>
  </si>
  <si>
    <t>A continuación, información estadística mensual de la posición del Fondo de Inversión durante el periodo 2025:</t>
  </si>
  <si>
    <t>Comisión Inmboliaria</t>
  </si>
  <si>
    <t>Servicios de Calificacion de Riesgo</t>
  </si>
  <si>
    <t>Gastos pagados por adelantado / Gastos por constitución</t>
  </si>
  <si>
    <t>Serivicios de Calificacion de Riesgo</t>
  </si>
  <si>
    <t>Servicios por Honorarios Contables</t>
  </si>
  <si>
    <t>NOTAS A LA INFORMACIÓN FINANCIERA AL 30 DE JUNIO DE 2025</t>
  </si>
  <si>
    <t>2do. Trimestre</t>
  </si>
  <si>
    <t>Bonos Corporativos</t>
  </si>
  <si>
    <t>Estados Financieros correspondiente al periodo del  01 de Enero de 2024 al 30 de Junio de 2025</t>
  </si>
  <si>
    <t>CORRESPONDIENTE AL PERIODO DEL 01 DE ENERO DE 2025 AL 30 DE JUNIO DE 2025</t>
  </si>
  <si>
    <t>TOTAL ACTIVO NETO
AL 30/06/2025</t>
  </si>
  <si>
    <t>Luis Sartorio</t>
  </si>
  <si>
    <t>Alfredo Benitez</t>
  </si>
  <si>
    <t>CORRESPONDIENTE AL PERIODO DEL 01 DE ENERO DE 2025 AL 30 DE JUNIO 2025</t>
  </si>
  <si>
    <t xml:space="preserve">Los estados financieros y la información complementaria relacionadas con ellos, se presentan en forma comparativa de la siguiente manera: el balance general se presenta de manera comparativa al 31 de diciembre de 2024, los estados de ingresos y egresos,  estado de flujo de efectivos y el estado de variación del activo neto se presentan de manera comparativa al 30 de junio de 2024.						</t>
  </si>
  <si>
    <t>Al 30 de Junio de 2025:</t>
  </si>
  <si>
    <t xml:space="preserve">Bonos Corporativos </t>
  </si>
  <si>
    <t>Gastos Bancarios</t>
  </si>
  <si>
    <t>4.8) Ingresos por Tenencia de Inversiones:</t>
  </si>
  <si>
    <t>(Nota 4.8)</t>
  </si>
  <si>
    <t>Al 30 de junio del 2025, no existen situaciones contingentes, ni reclamos que este en conocimiento de la Sociedad Administradora.</t>
  </si>
  <si>
    <t xml:space="preserve">Al 30 de junio del 2025, no existen otros asuntos relevantes que mencionar.
</t>
  </si>
  <si>
    <t>Servicios por Honorarios Contable</t>
  </si>
  <si>
    <t>4.6 ) Otros Egresos</t>
  </si>
  <si>
    <t>Corporativo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</si>
</sst>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8">
    <numFmt numFmtId="41" formatCode="_ * #,##0_ ;_ * \-#,##0_ ;_ * &quot;-&quot;_ ;_ @_ "/>
    <numFmt numFmtId="43" formatCode="_ * #,##0.00_ ;_ * \-#,##0.00_ ;_ * &quot;-&quot;??_ ;_ @_ "/>
    <numFmt numFmtId="164" formatCode="_-* #,##0_-;\-* #,##0_-;_-* &quot;-&quot;_-;_-@_-"/>
    <numFmt numFmtId="165" formatCode="_-* #,##0.00_-;\-* #,##0.00_-;_-* &quot;-&quot;??_-;_-@_-"/>
    <numFmt numFmtId="166" formatCode="_(* #,##0_);_(* \(#,##0\);_(* &quot;-&quot;_);_(@_)"/>
    <numFmt numFmtId="167" formatCode="_(* #,##0.00_);_(* \(#,##0.00\);_(* &quot;-&quot;??_);_(@_)"/>
    <numFmt numFmtId="168" formatCode="_-* #,##0\ _€_-;\-* #,##0\ _€_-;_-* &quot;-&quot;\ _€_-;_-@_-"/>
    <numFmt numFmtId="169" formatCode="_-* #,##0.00\ _€_-;\-* #,##0.00\ _€_-;_-* &quot;-&quot;??\ _€_-;_-@_-"/>
    <numFmt numFmtId="170" formatCode="_-* #,##0\ _€_-;\-* #,##0\ _€_-;_-* &quot;-&quot;??\ _€_-;_-@_-"/>
    <numFmt numFmtId="171" formatCode="General_)"/>
    <numFmt numFmtId="172" formatCode="#,##0_ ;[Red]\-#,##0\ "/>
    <numFmt numFmtId="173" formatCode="#,##0_ ;\-#,##0\ "/>
    <numFmt numFmtId="174" formatCode="dd/mm/yyyy;@"/>
    <numFmt numFmtId="175" formatCode="_-* #,##0_-;\-* #,##0_-;_-* &quot;-&quot;??_-;_-@_-"/>
    <numFmt numFmtId="176" formatCode="_-* #,##0.00\ _p_t_a_-;\-* #,##0.00\ _p_t_a_-;_-* &quot;-&quot;??\ _p_t_a_-;_-@_-"/>
    <numFmt numFmtId="177" formatCode="_ * #,##0.000000_ ;_ * \-#,##0.000000_ ;_ * &quot;-&quot;_ ;_ @_ "/>
    <numFmt numFmtId="178" formatCode="_ * #,##0.000_ ;_ * \-#,##0.000_ ;_ * &quot;-&quot;???_ ;_ @_ "/>
    <numFmt numFmtId="179" formatCode="_(* #,##0.0000_);_(* \(#,##0.0000\);_(* &quot;-&quot;??_);_(@_)"/>
    <numFmt numFmtId="180" formatCode="_(* #,##0_);_(* \(#,##0\);_(* &quot;-&quot;??_);_(@_)"/>
    <numFmt numFmtId="181" formatCode="0.000%"/>
    <numFmt numFmtId="182" formatCode="#,##0.00_ ;[Red]\-#,##0.00\ "/>
    <numFmt numFmtId="183" formatCode="_ * #,##0.00_ ;_ * \-#,##0.00_ ;_ * &quot;-&quot;_ ;_ @_ "/>
    <numFmt numFmtId="184" formatCode="_(* #,##0.00_);_(* \(#,##0.00\);_(* &quot;-&quot;_);_(@_)"/>
    <numFmt numFmtId="185" formatCode="_(* #,##0.00_);_(* \(#,##0.00\);_(* \-??_);_(@_)"/>
    <numFmt numFmtId="186" formatCode="[$-F400]h:mm:ss\ AM/PM"/>
    <numFmt numFmtId="187" formatCode="_-* #,##0.0\ _€_-;\-* #,##0.0\ _€_-;_-* &quot;-&quot;??\ _€_-;_-@_-"/>
    <numFmt numFmtId="188" formatCode="dd/mm/yy"/>
    <numFmt numFmtId="189" formatCode="0.0000"/>
  </numFmts>
  <fonts count="82">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000000"/>
      <name val="Calibri"/>
      <family val="2"/>
      <scheme val="minor"/>
    </font>
    <font>
      <sz val="12"/>
      <name val="Courier"/>
      <family val="3"/>
    </font>
    <font>
      <sz val="10"/>
      <name val="Arial"/>
      <family val="2"/>
    </font>
    <font>
      <sz val="10"/>
      <name val="Nimbus Sans L"/>
    </font>
    <font>
      <sz val="10"/>
      <name val="Arial"/>
      <family val="2"/>
    </font>
    <font>
      <sz val="18"/>
      <color theme="3"/>
      <name val="Calibri Light"/>
      <family val="2"/>
      <scheme val="major"/>
    </font>
    <font>
      <sz val="11"/>
      <color indexed="8"/>
      <name val="Calibri"/>
      <family val="2"/>
    </font>
    <font>
      <sz val="10"/>
      <name val="Times New Roman"/>
      <family val="1"/>
    </font>
    <font>
      <sz val="11"/>
      <color rgb="FF000000"/>
      <name val="Calibri"/>
      <family val="2"/>
    </font>
    <font>
      <u/>
      <sz val="11"/>
      <color theme="10"/>
      <name val="Calibri"/>
      <family val="2"/>
      <scheme val="minor"/>
    </font>
    <font>
      <sz val="9"/>
      <color theme="1"/>
      <name val="Arial"/>
      <family val="2"/>
    </font>
    <font>
      <i/>
      <sz val="8"/>
      <color theme="1"/>
      <name val="Arial"/>
      <family val="2"/>
    </font>
    <font>
      <b/>
      <sz val="9"/>
      <color theme="1"/>
      <name val="Arial"/>
      <family val="2"/>
    </font>
    <font>
      <b/>
      <sz val="10"/>
      <name val="Arial"/>
      <family val="2"/>
    </font>
    <font>
      <sz val="12"/>
      <color theme="1"/>
      <name val="Arial Narrow"/>
      <family val="2"/>
    </font>
    <font>
      <b/>
      <sz val="12"/>
      <name val="Arial Narrow"/>
      <family val="2"/>
    </font>
    <font>
      <b/>
      <sz val="12"/>
      <color theme="1"/>
      <name val="Arial Narrow"/>
      <family val="2"/>
    </font>
    <font>
      <i/>
      <sz val="12"/>
      <color theme="1"/>
      <name val="Arial Narrow"/>
      <family val="2"/>
    </font>
    <font>
      <b/>
      <sz val="12"/>
      <color theme="0"/>
      <name val="Arial Narrow"/>
      <family val="2"/>
    </font>
    <font>
      <sz val="12"/>
      <color rgb="FFFF0000"/>
      <name val="Arial Narrow"/>
      <family val="2"/>
    </font>
    <font>
      <sz val="12"/>
      <name val="Arial Narrow"/>
      <family val="2"/>
    </font>
    <font>
      <b/>
      <sz val="13"/>
      <name val="Arial Narrow"/>
      <family val="2"/>
    </font>
    <font>
      <sz val="13"/>
      <name val="Arial Narrow"/>
      <family val="2"/>
    </font>
    <font>
      <u/>
      <sz val="12"/>
      <color theme="10"/>
      <name val="Arial Narrow"/>
      <family val="2"/>
    </font>
    <font>
      <b/>
      <i/>
      <sz val="12"/>
      <color theme="1"/>
      <name val="Arial Narrow"/>
      <family val="2"/>
    </font>
    <font>
      <sz val="12"/>
      <color theme="0"/>
      <name val="Arial Narrow"/>
      <family val="2"/>
    </font>
    <font>
      <b/>
      <sz val="12"/>
      <color rgb="FF0000FF"/>
      <name val="Arial Narrow"/>
      <family val="2"/>
    </font>
    <font>
      <b/>
      <u/>
      <sz val="12"/>
      <color rgb="FF0000FF"/>
      <name val="Arial Narrow"/>
      <family val="2"/>
    </font>
    <font>
      <b/>
      <u/>
      <sz val="12"/>
      <color theme="1"/>
      <name val="Arial Narrow"/>
      <family val="2"/>
    </font>
    <font>
      <sz val="11"/>
      <name val="Arial Narrow"/>
      <family val="2"/>
    </font>
    <font>
      <sz val="11"/>
      <color theme="1"/>
      <name val="Arial Narrow"/>
      <family val="2"/>
    </font>
    <font>
      <sz val="11"/>
      <color theme="0"/>
      <name val="Arial Narrow"/>
      <family val="2"/>
    </font>
    <font>
      <b/>
      <sz val="20"/>
      <color theme="7" tint="0.79998168889431442"/>
      <name val="Arial Narrow"/>
      <family val="2"/>
    </font>
    <font>
      <b/>
      <sz val="20"/>
      <color theme="0"/>
      <name val="Arial Narrow"/>
      <family val="2"/>
    </font>
    <font>
      <sz val="11"/>
      <color rgb="FF0070C0"/>
      <name val="Arial Narrow"/>
      <family val="2"/>
    </font>
    <font>
      <b/>
      <sz val="18"/>
      <name val="Arial Narrow"/>
      <family val="2"/>
    </font>
    <font>
      <b/>
      <u/>
      <sz val="11"/>
      <name val="Arial Narrow"/>
      <family val="2"/>
    </font>
    <font>
      <b/>
      <u/>
      <sz val="12"/>
      <name val="Arial Narrow"/>
      <family val="2"/>
    </font>
    <font>
      <u/>
      <sz val="11"/>
      <name val="Arial Narrow"/>
      <family val="2"/>
    </font>
    <font>
      <sz val="10"/>
      <name val="Arial Narrow"/>
      <family val="2"/>
    </font>
    <font>
      <sz val="11"/>
      <color indexed="8"/>
      <name val="Calibri"/>
      <family val="2"/>
      <scheme val="minor"/>
    </font>
    <font>
      <sz val="11"/>
      <name val="Calibri"/>
      <family val="2"/>
    </font>
    <font>
      <sz val="10"/>
      <color theme="1"/>
      <name val="Arial"/>
      <family val="2"/>
    </font>
    <font>
      <b/>
      <sz val="10"/>
      <color theme="1"/>
      <name val="Arial"/>
      <family val="2"/>
    </font>
    <font>
      <b/>
      <sz val="12"/>
      <color theme="1"/>
      <name val="Outfit"/>
    </font>
    <font>
      <b/>
      <sz val="12"/>
      <color rgb="FF000000"/>
      <name val="Arial Narrow"/>
      <family val="2"/>
    </font>
    <font>
      <sz val="12"/>
      <color rgb="FF000000"/>
      <name val="Arial Narrow"/>
      <family val="2"/>
    </font>
    <font>
      <sz val="12"/>
      <color theme="0" tint="-0.14999847407452621"/>
      <name val="Arial Narrow"/>
      <family val="2"/>
    </font>
    <font>
      <sz val="10"/>
      <name val="Calibri"/>
      <family val="2"/>
      <scheme val="minor"/>
    </font>
    <font>
      <b/>
      <sz val="12"/>
      <name val="Calibri"/>
      <family val="2"/>
      <scheme val="minor"/>
    </font>
    <font>
      <b/>
      <sz val="10"/>
      <name val="Calibri"/>
      <family val="2"/>
      <scheme val="minor"/>
    </font>
    <font>
      <b/>
      <u/>
      <sz val="10"/>
      <name val="Calibri"/>
      <family val="2"/>
      <scheme val="minor"/>
    </font>
    <font>
      <sz val="10"/>
      <name val="Calibri Light"/>
      <family val="2"/>
    </font>
    <font>
      <b/>
      <sz val="12"/>
      <color theme="0" tint="-0.249977111117893"/>
      <name val="Arial Narrow"/>
      <family val="2"/>
    </font>
    <font>
      <sz val="10"/>
      <color theme="1"/>
      <name val="Calibri"/>
      <family val="2"/>
      <scheme val="minor"/>
    </font>
    <font>
      <b/>
      <sz val="10"/>
      <color theme="1"/>
      <name val="Calibri"/>
      <family val="2"/>
      <scheme val="minor"/>
    </font>
    <font>
      <b/>
      <sz val="16"/>
      <color theme="8" tint="-0.499984740745262"/>
      <name val="Calibri"/>
      <family val="2"/>
    </font>
    <font>
      <b/>
      <sz val="12"/>
      <name val="Calibri"/>
      <family val="2"/>
    </font>
    <font>
      <b/>
      <i/>
      <sz val="11"/>
      <color theme="1"/>
      <name val="Calibri"/>
      <family val="2"/>
      <scheme val="minor"/>
    </font>
    <font>
      <b/>
      <sz val="11"/>
      <name val="Calibri"/>
      <family val="2"/>
    </font>
    <font>
      <sz val="11"/>
      <name val="Calibri"/>
      <family val="2"/>
      <scheme val="minor"/>
    </font>
    <font>
      <sz val="11"/>
      <name val="Calibri Light"/>
      <family val="2"/>
    </font>
    <font>
      <b/>
      <i/>
      <sz val="11"/>
      <name val="Calibri"/>
      <family val="2"/>
      <scheme val="minor"/>
    </font>
    <font>
      <sz val="11"/>
      <color rgb="FF000000"/>
      <name val="Aptos"/>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
      <patternFill patternType="solid">
        <fgColor rgb="FFB3CFDF"/>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style="thin">
        <color auto="1"/>
      </top>
      <bottom style="thin">
        <color theme="0"/>
      </bottom>
      <diagonal/>
    </border>
    <border>
      <left style="thin">
        <color auto="1"/>
      </left>
      <right style="thin">
        <color auto="1"/>
      </right>
      <top style="thin">
        <color theme="0"/>
      </top>
      <bottom/>
      <diagonal/>
    </border>
    <border>
      <left style="thin">
        <color auto="1"/>
      </left>
      <right/>
      <top style="thin">
        <color auto="1"/>
      </top>
      <bottom style="thin">
        <color theme="0"/>
      </bottom>
      <diagonal/>
    </border>
    <border>
      <left/>
      <right style="thin">
        <color indexed="64"/>
      </right>
      <top style="thin">
        <color auto="1"/>
      </top>
      <bottom style="thin">
        <color theme="0"/>
      </bottom>
      <diagonal/>
    </border>
    <border>
      <left style="thin">
        <color auto="1"/>
      </left>
      <right/>
      <top style="thin">
        <color theme="0"/>
      </top>
      <bottom/>
      <diagonal/>
    </border>
    <border>
      <left/>
      <right style="thin">
        <color indexed="64"/>
      </right>
      <top style="thin">
        <color theme="0"/>
      </top>
      <bottom/>
      <diagonal/>
    </border>
  </borders>
  <cellStyleXfs count="313">
    <xf numFmtId="0" fontId="0" fillId="0" borderId="0"/>
    <xf numFmtId="16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0" fontId="18" fillId="0" borderId="0"/>
    <xf numFmtId="171" fontId="19" fillId="0" borderId="0"/>
    <xf numFmtId="166" fontId="1" fillId="0" borderId="0" applyFont="0" applyFill="0" applyBorder="0" applyAlignment="0" applyProtection="0"/>
    <xf numFmtId="0" fontId="20" fillId="0" borderId="0"/>
    <xf numFmtId="0" fontId="20" fillId="0" borderId="0"/>
    <xf numFmtId="0" fontId="21" fillId="0" borderId="0"/>
    <xf numFmtId="0" fontId="20" fillId="0" borderId="0"/>
    <xf numFmtId="167" fontId="1" fillId="0" borderId="0" applyFont="0" applyFill="0" applyBorder="0" applyAlignment="0" applyProtection="0"/>
    <xf numFmtId="41" fontId="1" fillId="0" borderId="0" applyFont="0" applyFill="0" applyBorder="0" applyAlignment="0" applyProtection="0"/>
    <xf numFmtId="175" fontId="1" fillId="0" borderId="0" applyFont="0" applyFill="0" applyBorder="0" applyAlignment="0" applyProtection="0"/>
    <xf numFmtId="0" fontId="22"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Alignment="0" applyProtection="0"/>
    <xf numFmtId="41" fontId="1" fillId="0" borderId="0" applyFont="0" applyFill="0" applyBorder="0" applyAlignment="0" applyProtection="0"/>
    <xf numFmtId="0" fontId="20"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0" fontId="24" fillId="0" borderId="0" applyFont="0" applyFill="0" applyBorder="0" applyAlignment="0" applyProtection="0"/>
    <xf numFmtId="43" fontId="20" fillId="0" borderId="0" applyFont="0" applyFill="0" applyBorder="0" applyAlignment="0" applyProtection="0"/>
    <xf numFmtId="0" fontId="20" fillId="0" borderId="0" applyFont="0" applyFill="0" applyBorder="0" applyAlignment="0" applyProtection="0"/>
    <xf numFmtId="0" fontId="20" fillId="0" borderId="0"/>
    <xf numFmtId="0" fontId="20" fillId="0" borderId="0"/>
    <xf numFmtId="0" fontId="20" fillId="0" borderId="0"/>
    <xf numFmtId="169" fontId="1" fillId="0" borderId="0" applyFont="0" applyFill="0" applyBorder="0" applyAlignment="0" applyProtection="0"/>
    <xf numFmtId="9" fontId="20" fillId="0" borderId="0" applyFont="0" applyFill="0" applyBorder="0" applyAlignment="0" applyProtection="0"/>
    <xf numFmtId="0" fontId="1" fillId="0" borderId="0"/>
    <xf numFmtId="169" fontId="1" fillId="0" borderId="0" applyFont="0" applyFill="0" applyBorder="0" applyAlignment="0" applyProtection="0"/>
    <xf numFmtId="169" fontId="18"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5" fillId="0" borderId="0" applyFont="0" applyFill="0" applyBorder="0" applyAlignment="0" applyProtection="0"/>
    <xf numFmtId="0" fontId="20" fillId="0" borderId="0"/>
    <xf numFmtId="0" fontId="1" fillId="0" borderId="0"/>
    <xf numFmtId="169" fontId="1" fillId="0" borderId="0" applyFont="0" applyFill="0" applyBorder="0" applyAlignment="0" applyProtection="0"/>
    <xf numFmtId="176" fontId="20" fillId="0" borderId="0" applyFont="0" applyFill="0" applyBorder="0" applyAlignment="0" applyProtection="0"/>
    <xf numFmtId="43" fontId="1" fillId="0" borderId="0" applyFont="0" applyFill="0" applyBorder="0" applyAlignment="0" applyProtection="0"/>
    <xf numFmtId="0" fontId="26" fillId="0" borderId="0"/>
    <xf numFmtId="0" fontId="20" fillId="0" borderId="0"/>
    <xf numFmtId="41"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8"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165"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7" fillId="0" borderId="0" applyNumberForma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8" fillId="0" borderId="0"/>
    <xf numFmtId="165" fontId="58" fillId="0" borderId="0" applyFont="0" applyFill="0" applyBorder="0" applyAlignment="0" applyProtection="0"/>
    <xf numFmtId="9" fontId="58" fillId="0" borderId="0" applyFont="0" applyFill="0" applyBorder="0" applyAlignment="0" applyProtection="0"/>
    <xf numFmtId="41" fontId="58" fillId="0" borderId="0" applyFont="0" applyFill="0" applyBorder="0" applyAlignment="0" applyProtection="0"/>
    <xf numFmtId="0" fontId="1" fillId="0" borderId="0"/>
    <xf numFmtId="9" fontId="1" fillId="0" borderId="0" applyFont="0" applyFill="0" applyBorder="0" applyAlignment="0" applyProtection="0"/>
    <xf numFmtId="169" fontId="20" fillId="0" borderId="0" applyFont="0" applyFill="0" applyBorder="0" applyAlignment="0" applyProtection="0"/>
    <xf numFmtId="9" fontId="20" fillId="0" borderId="0" applyFont="0" applyFill="0" applyBorder="0" applyAlignment="0" applyProtection="0"/>
    <xf numFmtId="169" fontId="1" fillId="0" borderId="0" applyFont="0" applyFill="0" applyBorder="0" applyAlignment="0" applyProtection="0"/>
    <xf numFmtId="0" fontId="18" fillId="33" borderId="0" applyBorder="0" applyAlignment="0" applyProtection="0"/>
    <xf numFmtId="181"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59" fillId="0" borderId="0" applyFont="0" applyFill="0" applyBorder="0" applyAlignment="0" applyProtection="0"/>
    <xf numFmtId="165" fontId="58" fillId="0" borderId="0" applyFont="0" applyFill="0" applyBorder="0" applyAlignment="0" applyProtection="0"/>
    <xf numFmtId="41" fontId="58"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58" fillId="0" borderId="0" applyFont="0" applyFill="0" applyBorder="0" applyAlignment="0" applyProtection="0"/>
    <xf numFmtId="165" fontId="58"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58" fillId="0" borderId="0" applyFont="0" applyFill="0" applyBorder="0" applyAlignment="0" applyProtection="0"/>
    <xf numFmtId="165" fontId="58" fillId="0" borderId="0" applyFont="0" applyFill="0" applyBorder="0" applyAlignment="0" applyProtection="0"/>
    <xf numFmtId="165" fontId="1" fillId="0" borderId="0" applyFont="0" applyFill="0" applyBorder="0" applyAlignment="0" applyProtection="0"/>
  </cellStyleXfs>
  <cellXfs count="417">
    <xf numFmtId="0" fontId="0" fillId="0" borderId="0" xfId="0"/>
    <xf numFmtId="0" fontId="28" fillId="0" borderId="21" xfId="0" applyFont="1" applyBorder="1" applyAlignment="1">
      <alignment horizontal="center"/>
    </xf>
    <xf numFmtId="0" fontId="30" fillId="0" borderId="0" xfId="0" applyFont="1" applyAlignment="1">
      <alignment horizontal="center"/>
    </xf>
    <xf numFmtId="0" fontId="28" fillId="0" borderId="0" xfId="0" applyFont="1"/>
    <xf numFmtId="0" fontId="28" fillId="0" borderId="0" xfId="0" applyFont="1" applyAlignment="1">
      <alignment horizontal="left"/>
    </xf>
    <xf numFmtId="0" fontId="28" fillId="0" borderId="0" xfId="0" applyFont="1" applyAlignment="1">
      <alignment horizontal="center"/>
    </xf>
    <xf numFmtId="172" fontId="28" fillId="0" borderId="0" xfId="0" applyNumberFormat="1" applyFont="1"/>
    <xf numFmtId="0" fontId="32" fillId="0" borderId="0" xfId="0" applyFont="1"/>
    <xf numFmtId="0" fontId="34" fillId="0" borderId="0" xfId="0" applyFont="1" applyAlignment="1">
      <alignment vertical="center"/>
    </xf>
    <xf numFmtId="0" fontId="34" fillId="0" borderId="0" xfId="0" applyFont="1" applyAlignment="1">
      <alignment horizontal="left" wrapText="1" indent="1"/>
    </xf>
    <xf numFmtId="178" fontId="32" fillId="0" borderId="0" xfId="0" applyNumberFormat="1" applyFont="1" applyAlignment="1">
      <alignment horizontal="left" indent="1"/>
    </xf>
    <xf numFmtId="0" fontId="32" fillId="0" borderId="0" xfId="0" applyFont="1" applyAlignment="1">
      <alignment wrapText="1"/>
    </xf>
    <xf numFmtId="169" fontId="32" fillId="0" borderId="0" xfId="1" applyFont="1"/>
    <xf numFmtId="0" fontId="38" fillId="0" borderId="0" xfId="49" quotePrefix="1" applyFont="1" applyAlignment="1">
      <alignment horizontal="center"/>
    </xf>
    <xf numFmtId="0" fontId="32" fillId="0" borderId="0" xfId="0" applyFont="1" applyAlignment="1">
      <alignment horizontal="center"/>
    </xf>
    <xf numFmtId="0" fontId="34" fillId="0" borderId="0" xfId="0" applyFont="1"/>
    <xf numFmtId="0" fontId="41" fillId="0" borderId="0" xfId="219" applyFont="1" applyAlignment="1">
      <alignment horizontal="center"/>
    </xf>
    <xf numFmtId="170" fontId="32" fillId="0" borderId="0" xfId="1" applyNumberFormat="1" applyFont="1"/>
    <xf numFmtId="0" fontId="34" fillId="0" borderId="0" xfId="0" applyFont="1" applyAlignment="1">
      <alignment horizontal="center" vertical="center"/>
    </xf>
    <xf numFmtId="172" fontId="34" fillId="0" borderId="0" xfId="0" applyNumberFormat="1" applyFont="1" applyAlignment="1">
      <alignment horizontal="center" vertical="center"/>
    </xf>
    <xf numFmtId="0" fontId="42" fillId="0" borderId="0" xfId="0" applyFont="1" applyAlignment="1">
      <alignment vertical="center"/>
    </xf>
    <xf numFmtId="0" fontId="44" fillId="0" borderId="0" xfId="0" applyFont="1"/>
    <xf numFmtId="166" fontId="32" fillId="0" borderId="0" xfId="0" applyNumberFormat="1" applyFont="1"/>
    <xf numFmtId="0" fontId="32" fillId="0" borderId="0" xfId="0" applyFont="1" applyAlignment="1">
      <alignment vertical="center"/>
    </xf>
    <xf numFmtId="0" fontId="41" fillId="0" borderId="0" xfId="219" applyFont="1" applyAlignment="1">
      <alignment horizontal="left"/>
    </xf>
    <xf numFmtId="0" fontId="35" fillId="0" borderId="0" xfId="0" applyFont="1" applyAlignment="1">
      <alignment horizontal="left"/>
    </xf>
    <xf numFmtId="166" fontId="34" fillId="0" borderId="0" xfId="45" applyFont="1" applyBorder="1" applyAlignment="1">
      <alignment vertical="center"/>
    </xf>
    <xf numFmtId="0" fontId="35" fillId="0" borderId="0" xfId="0" applyFont="1" applyAlignment="1">
      <alignment vertical="center"/>
    </xf>
    <xf numFmtId="0" fontId="32" fillId="0" borderId="0" xfId="0" applyFont="1" applyAlignment="1">
      <alignment horizontal="left" vertical="top" wrapText="1"/>
    </xf>
    <xf numFmtId="0" fontId="33" fillId="0" borderId="0" xfId="49" applyFont="1"/>
    <xf numFmtId="0" fontId="38" fillId="0" borderId="11" xfId="49" applyFont="1" applyBorder="1"/>
    <xf numFmtId="0" fontId="38" fillId="0" borderId="0" xfId="49" applyFont="1"/>
    <xf numFmtId="0" fontId="38" fillId="0" borderId="0" xfId="49" applyFont="1" applyAlignment="1">
      <alignment horizontal="center" vertical="center"/>
    </xf>
    <xf numFmtId="0" fontId="38" fillId="0" borderId="0" xfId="49" applyFont="1" applyAlignment="1">
      <alignment horizontal="center"/>
    </xf>
    <xf numFmtId="174" fontId="38" fillId="0" borderId="0" xfId="49" applyNumberFormat="1" applyFont="1"/>
    <xf numFmtId="0" fontId="33" fillId="0" borderId="11" xfId="49" applyFont="1" applyBorder="1"/>
    <xf numFmtId="0" fontId="38" fillId="0" borderId="0" xfId="46" applyFont="1"/>
    <xf numFmtId="0" fontId="38" fillId="0" borderId="0" xfId="46" applyFont="1" applyAlignment="1">
      <alignment horizontal="center"/>
    </xf>
    <xf numFmtId="174" fontId="38" fillId="0" borderId="0" xfId="46" applyNumberFormat="1" applyFont="1"/>
    <xf numFmtId="0" fontId="38" fillId="0" borderId="22" xfId="49" applyFont="1" applyBorder="1"/>
    <xf numFmtId="0" fontId="38" fillId="0" borderId="23" xfId="49" applyFont="1" applyBorder="1"/>
    <xf numFmtId="0" fontId="49" fillId="0" borderId="0" xfId="0" applyFont="1"/>
    <xf numFmtId="0" fontId="48" fillId="0" borderId="0" xfId="0" applyFont="1"/>
    <xf numFmtId="0" fontId="52" fillId="0" borderId="0" xfId="0" applyFont="1"/>
    <xf numFmtId="0" fontId="34" fillId="0" borderId="0" xfId="0" applyFont="1" applyAlignment="1">
      <alignment horizontal="left" vertical="center"/>
    </xf>
    <xf numFmtId="182" fontId="28" fillId="0" borderId="21" xfId="1" applyNumberFormat="1" applyFont="1" applyFill="1" applyBorder="1" applyAlignment="1">
      <alignment wrapText="1"/>
    </xf>
    <xf numFmtId="183" fontId="28" fillId="0" borderId="0" xfId="51" applyNumberFormat="1" applyFont="1" applyFill="1"/>
    <xf numFmtId="4" fontId="0" fillId="0" borderId="0" xfId="0" applyNumberFormat="1"/>
    <xf numFmtId="169" fontId="34" fillId="0" borderId="0" xfId="1" applyFont="1" applyBorder="1"/>
    <xf numFmtId="166" fontId="32" fillId="0" borderId="0" xfId="1" applyNumberFormat="1" applyFont="1" applyBorder="1"/>
    <xf numFmtId="0" fontId="32" fillId="0" borderId="0" xfId="0" applyFont="1" applyAlignment="1">
      <alignment horizontal="left" vertical="center" wrapText="1"/>
    </xf>
    <xf numFmtId="9" fontId="32" fillId="0" borderId="0" xfId="0" applyNumberFormat="1" applyFont="1" applyAlignment="1">
      <alignment horizontal="center" vertical="center"/>
    </xf>
    <xf numFmtId="0" fontId="32" fillId="0" borderId="0" xfId="0" applyFont="1" applyAlignment="1">
      <alignment horizontal="center" vertical="center"/>
    </xf>
    <xf numFmtId="0" fontId="34" fillId="0" borderId="0" xfId="0" applyFont="1" applyAlignment="1">
      <alignment horizontal="left" vertical="top"/>
    </xf>
    <xf numFmtId="0" fontId="32" fillId="0" borderId="0" xfId="0" applyFont="1" applyAlignment="1">
      <alignment horizontal="left" vertical="top"/>
    </xf>
    <xf numFmtId="0" fontId="41" fillId="0" borderId="0" xfId="219" applyFont="1" applyFill="1" applyAlignment="1">
      <alignment horizontal="center"/>
    </xf>
    <xf numFmtId="169" fontId="38" fillId="0" borderId="0" xfId="49" applyNumberFormat="1" applyFont="1"/>
    <xf numFmtId="0" fontId="38" fillId="0" borderId="0" xfId="49" applyFont="1" applyAlignment="1">
      <alignment vertical="center" wrapText="1"/>
    </xf>
    <xf numFmtId="174" fontId="33" fillId="0" borderId="0" xfId="49" quotePrefix="1" applyNumberFormat="1" applyFont="1" applyAlignment="1">
      <alignment horizontal="left"/>
    </xf>
    <xf numFmtId="0" fontId="64" fillId="0" borderId="22" xfId="0" applyFont="1" applyBorder="1" applyAlignment="1">
      <alignment vertical="center"/>
    </xf>
    <xf numFmtId="0" fontId="64" fillId="0" borderId="23" xfId="0" applyFont="1" applyBorder="1" applyAlignment="1">
      <alignment vertical="center"/>
    </xf>
    <xf numFmtId="169" fontId="38" fillId="0" borderId="0" xfId="104" applyFont="1"/>
    <xf numFmtId="0" fontId="0" fillId="0" borderId="0" xfId="0" applyAlignment="1">
      <alignment horizontal="center"/>
    </xf>
    <xf numFmtId="184" fontId="32" fillId="0" borderId="0" xfId="0" applyNumberFormat="1" applyFont="1" applyAlignment="1">
      <alignment vertical="center"/>
    </xf>
    <xf numFmtId="0" fontId="38" fillId="0" borderId="23" xfId="49" applyFont="1" applyBorder="1" applyAlignment="1">
      <alignment horizontal="center"/>
    </xf>
    <xf numFmtId="41" fontId="38" fillId="0" borderId="21" xfId="51" applyFont="1" applyFill="1" applyBorder="1" applyAlignment="1"/>
    <xf numFmtId="182" fontId="28" fillId="0" borderId="0" xfId="0" applyNumberFormat="1" applyFont="1"/>
    <xf numFmtId="169" fontId="28" fillId="0" borderId="0" xfId="1" applyFont="1" applyFill="1"/>
    <xf numFmtId="183" fontId="28" fillId="0" borderId="21" xfId="51" applyNumberFormat="1" applyFont="1" applyFill="1" applyBorder="1"/>
    <xf numFmtId="0" fontId="38" fillId="0" borderId="0" xfId="0" applyFont="1"/>
    <xf numFmtId="166" fontId="38" fillId="0" borderId="0" xfId="0" applyNumberFormat="1" applyFont="1"/>
    <xf numFmtId="10" fontId="38" fillId="0" borderId="0" xfId="49" applyNumberFormat="1" applyFont="1"/>
    <xf numFmtId="0" fontId="33" fillId="0" borderId="0" xfId="49" quotePrefix="1" applyFont="1" applyAlignment="1">
      <alignment horizontal="center"/>
    </xf>
    <xf numFmtId="0" fontId="34" fillId="0" borderId="0" xfId="0" applyFont="1" applyAlignment="1">
      <alignment horizontal="center"/>
    </xf>
    <xf numFmtId="0" fontId="33" fillId="0" borderId="0" xfId="49" quotePrefix="1" applyFont="1"/>
    <xf numFmtId="0" fontId="38" fillId="0" borderId="0" xfId="49" quotePrefix="1" applyFont="1"/>
    <xf numFmtId="0" fontId="33" fillId="0" borderId="0" xfId="49" applyFont="1" applyAlignment="1">
      <alignment horizontal="center"/>
    </xf>
    <xf numFmtId="0" fontId="33" fillId="0" borderId="0" xfId="0" applyFont="1" applyAlignment="1">
      <alignment horizontal="center"/>
    </xf>
    <xf numFmtId="0" fontId="38" fillId="0" borderId="0" xfId="0" applyFont="1" applyAlignment="1">
      <alignment horizontal="center"/>
    </xf>
    <xf numFmtId="0" fontId="38" fillId="0" borderId="21" xfId="0" applyFont="1" applyBorder="1" applyAlignment="1">
      <alignment horizontal="center" vertical="center"/>
    </xf>
    <xf numFmtId="174" fontId="38" fillId="0" borderId="21" xfId="0" applyNumberFormat="1" applyFont="1" applyBorder="1" applyAlignment="1">
      <alignment horizontal="center" vertical="center"/>
    </xf>
    <xf numFmtId="183" fontId="38" fillId="0" borderId="21" xfId="51" applyNumberFormat="1" applyFont="1" applyFill="1" applyBorder="1" applyAlignment="1">
      <alignment vertical="center"/>
    </xf>
    <xf numFmtId="10" fontId="38" fillId="0" borderId="21" xfId="57" applyNumberFormat="1" applyFont="1" applyFill="1" applyBorder="1" applyAlignment="1">
      <alignment horizontal="right" vertical="center"/>
    </xf>
    <xf numFmtId="0" fontId="34" fillId="0" borderId="21" xfId="0" applyFont="1" applyBorder="1" applyAlignment="1">
      <alignment vertical="center"/>
    </xf>
    <xf numFmtId="0" fontId="50" fillId="34" borderId="0" xfId="0" applyFont="1" applyFill="1" applyAlignment="1">
      <alignment vertical="center"/>
    </xf>
    <xf numFmtId="174" fontId="36" fillId="34" borderId="25" xfId="0" applyNumberFormat="1" applyFont="1" applyFill="1" applyBorder="1" applyAlignment="1">
      <alignment horizontal="center" vertical="center" wrapText="1"/>
    </xf>
    <xf numFmtId="0" fontId="36" fillId="34" borderId="18" xfId="0" applyFont="1" applyFill="1" applyBorder="1" applyAlignment="1">
      <alignment horizontal="center" vertical="center"/>
    </xf>
    <xf numFmtId="174" fontId="36" fillId="34" borderId="19" xfId="0" applyNumberFormat="1" applyFont="1" applyFill="1" applyBorder="1" applyAlignment="1">
      <alignment horizontal="center" vertical="center" wrapText="1"/>
    </xf>
    <xf numFmtId="0" fontId="36" fillId="34" borderId="11" xfId="0" applyFont="1" applyFill="1" applyBorder="1" applyAlignment="1">
      <alignment horizontal="center" vertical="center"/>
    </xf>
    <xf numFmtId="0" fontId="43" fillId="34" borderId="18" xfId="0" applyFont="1" applyFill="1" applyBorder="1"/>
    <xf numFmtId="0" fontId="36" fillId="34" borderId="21" xfId="0" applyFont="1" applyFill="1" applyBorder="1" applyAlignment="1">
      <alignment horizontal="center" vertical="center" wrapText="1"/>
    </xf>
    <xf numFmtId="174" fontId="36" fillId="34" borderId="21" xfId="49" applyNumberFormat="1" applyFont="1" applyFill="1" applyBorder="1" applyAlignment="1">
      <alignment horizontal="center" vertical="center" wrapText="1"/>
    </xf>
    <xf numFmtId="0" fontId="63" fillId="0" borderId="0" xfId="0" applyFont="1" applyAlignment="1">
      <alignment horizontal="center"/>
    </xf>
    <xf numFmtId="0" fontId="64" fillId="0" borderId="0" xfId="0" applyFont="1" applyAlignment="1">
      <alignment horizontal="center"/>
    </xf>
    <xf numFmtId="0" fontId="38" fillId="0" borderId="21" xfId="0" applyFont="1" applyBorder="1" applyAlignment="1">
      <alignment vertical="center"/>
    </xf>
    <xf numFmtId="41" fontId="33" fillId="0" borderId="0" xfId="51" applyFont="1" applyFill="1" applyBorder="1" applyAlignment="1"/>
    <xf numFmtId="183" fontId="33" fillId="0" borderId="21" xfId="49" applyNumberFormat="1" applyFont="1" applyBorder="1"/>
    <xf numFmtId="0" fontId="33" fillId="0" borderId="23" xfId="49" applyFont="1" applyBorder="1"/>
    <xf numFmtId="174" fontId="33" fillId="0" borderId="21" xfId="49" applyNumberFormat="1" applyFont="1" applyBorder="1"/>
    <xf numFmtId="183" fontId="65" fillId="35" borderId="0" xfId="49" applyNumberFormat="1" applyFont="1" applyFill="1"/>
    <xf numFmtId="183" fontId="65" fillId="0" borderId="0" xfId="49" applyNumberFormat="1" applyFont="1"/>
    <xf numFmtId="0" fontId="38" fillId="0" borderId="21" xfId="0" applyFont="1" applyBorder="1" applyAlignment="1">
      <alignment horizontal="left" vertical="center"/>
    </xf>
    <xf numFmtId="0" fontId="38" fillId="0" borderId="22" xfId="0" applyFont="1" applyBorder="1" applyAlignment="1">
      <alignment horizontal="left" vertical="center"/>
    </xf>
    <xf numFmtId="0" fontId="33" fillId="0" borderId="21" xfId="49" applyFont="1" applyBorder="1"/>
    <xf numFmtId="0" fontId="47" fillId="35" borderId="0" xfId="0" applyFont="1" applyFill="1"/>
    <xf numFmtId="0" fontId="54" fillId="35" borderId="0" xfId="0" applyFont="1" applyFill="1" applyAlignment="1">
      <alignment horizontal="center"/>
    </xf>
    <xf numFmtId="0" fontId="55" fillId="35" borderId="0" xfId="0" applyFont="1" applyFill="1" applyAlignment="1">
      <alignment horizontal="center"/>
    </xf>
    <xf numFmtId="0" fontId="49" fillId="35" borderId="0" xfId="0" applyFont="1" applyFill="1"/>
    <xf numFmtId="0" fontId="48" fillId="35" borderId="0" xfId="0" applyFont="1" applyFill="1"/>
    <xf numFmtId="0" fontId="40" fillId="35" borderId="0" xfId="0" applyFont="1" applyFill="1"/>
    <xf numFmtId="0" fontId="33" fillId="35" borderId="0" xfId="0" applyFont="1" applyFill="1"/>
    <xf numFmtId="0" fontId="38" fillId="35" borderId="0" xfId="0" applyFont="1" applyFill="1"/>
    <xf numFmtId="0" fontId="56" fillId="35" borderId="0" xfId="219" applyFont="1" applyFill="1" applyBorder="1" applyAlignment="1">
      <alignment horizontal="center"/>
    </xf>
    <xf numFmtId="0" fontId="27" fillId="35" borderId="0" xfId="219" quotePrefix="1" applyFill="1"/>
    <xf numFmtId="0" fontId="47" fillId="35" borderId="0" xfId="0" applyFont="1" applyFill="1" applyAlignment="1">
      <alignment horizontal="center"/>
    </xf>
    <xf numFmtId="0" fontId="32" fillId="35" borderId="0" xfId="0" applyFont="1" applyFill="1"/>
    <xf numFmtId="0" fontId="56" fillId="35" borderId="0" xfId="219" quotePrefix="1" applyFont="1" applyFill="1" applyBorder="1" applyAlignment="1">
      <alignment horizontal="center"/>
    </xf>
    <xf numFmtId="0" fontId="39" fillId="35" borderId="0" xfId="0" applyFont="1" applyFill="1"/>
    <xf numFmtId="0" fontId="57" fillId="35" borderId="0" xfId="0" applyFont="1" applyFill="1" applyAlignment="1">
      <alignment horizontal="center"/>
    </xf>
    <xf numFmtId="0" fontId="32" fillId="35" borderId="29" xfId="0" applyFont="1" applyFill="1" applyBorder="1" applyAlignment="1">
      <alignment horizontal="left" indent="1"/>
    </xf>
    <xf numFmtId="172" fontId="32" fillId="35" borderId="30" xfId="1" applyNumberFormat="1" applyFont="1" applyFill="1" applyBorder="1" applyAlignment="1">
      <alignment horizontal="center"/>
    </xf>
    <xf numFmtId="180" fontId="32" fillId="35" borderId="26" xfId="1" applyNumberFormat="1" applyFont="1" applyFill="1" applyBorder="1" applyAlignment="1">
      <alignment horizontal="left" vertical="center" indent="1"/>
    </xf>
    <xf numFmtId="0" fontId="32" fillId="35" borderId="11" xfId="0" applyFont="1" applyFill="1" applyBorder="1" applyAlignment="1">
      <alignment horizontal="left" indent="1"/>
    </xf>
    <xf numFmtId="172" fontId="34" fillId="35" borderId="12" xfId="1" applyNumberFormat="1" applyFont="1" applyFill="1" applyBorder="1" applyAlignment="1">
      <alignment horizontal="center"/>
    </xf>
    <xf numFmtId="183" fontId="32" fillId="35" borderId="24" xfId="51" applyNumberFormat="1" applyFont="1" applyFill="1" applyBorder="1" applyAlignment="1">
      <alignment horizontal="left" vertical="center" indent="1"/>
    </xf>
    <xf numFmtId="0" fontId="34" fillId="35" borderId="11" xfId="0" applyFont="1" applyFill="1" applyBorder="1" applyAlignment="1">
      <alignment horizontal="left" indent="1"/>
    </xf>
    <xf numFmtId="183" fontId="32" fillId="35" borderId="0" xfId="0" applyNumberFormat="1" applyFont="1" applyFill="1"/>
    <xf numFmtId="0" fontId="34" fillId="35" borderId="0" xfId="0" applyFont="1" applyFill="1"/>
    <xf numFmtId="183" fontId="34" fillId="35" borderId="24" xfId="51" applyNumberFormat="1" applyFont="1" applyFill="1" applyBorder="1" applyAlignment="1">
      <alignment horizontal="left" vertical="center" indent="1"/>
    </xf>
    <xf numFmtId="172" fontId="32" fillId="35" borderId="12" xfId="0" applyNumberFormat="1" applyFont="1" applyFill="1" applyBorder="1" applyAlignment="1">
      <alignment horizontal="center"/>
    </xf>
    <xf numFmtId="169" fontId="65" fillId="35" borderId="0" xfId="1" applyFont="1" applyFill="1"/>
    <xf numFmtId="183" fontId="32" fillId="35" borderId="0" xfId="51" applyNumberFormat="1" applyFont="1" applyFill="1"/>
    <xf numFmtId="172" fontId="34" fillId="35" borderId="12" xfId="0" applyNumberFormat="1" applyFont="1" applyFill="1" applyBorder="1" applyAlignment="1">
      <alignment horizontal="center"/>
    </xf>
    <xf numFmtId="179" fontId="32" fillId="35" borderId="0" xfId="0" applyNumberFormat="1" applyFont="1" applyFill="1"/>
    <xf numFmtId="0" fontId="34" fillId="35" borderId="13" xfId="0" applyFont="1" applyFill="1" applyBorder="1" applyAlignment="1">
      <alignment horizontal="left" vertical="center" indent="1"/>
    </xf>
    <xf numFmtId="172" fontId="32" fillId="35" borderId="14" xfId="1" applyNumberFormat="1" applyFont="1" applyFill="1" applyBorder="1" applyAlignment="1">
      <alignment horizontal="center" vertical="center"/>
    </xf>
    <xf numFmtId="0" fontId="36" fillId="35" borderId="11" xfId="0" applyFont="1" applyFill="1" applyBorder="1" applyAlignment="1">
      <alignment horizontal="center" vertical="center"/>
    </xf>
    <xf numFmtId="0" fontId="43" fillId="35" borderId="0" xfId="0" applyFont="1" applyFill="1"/>
    <xf numFmtId="184" fontId="36" fillId="35" borderId="24" xfId="1" applyNumberFormat="1" applyFont="1" applyFill="1" applyBorder="1" applyAlignment="1">
      <alignment horizontal="center" vertical="center" wrapText="1"/>
    </xf>
    <xf numFmtId="0" fontId="44" fillId="35" borderId="11" xfId="0" applyFont="1" applyFill="1" applyBorder="1"/>
    <xf numFmtId="0" fontId="32" fillId="35" borderId="11" xfId="0" applyFont="1" applyFill="1" applyBorder="1"/>
    <xf numFmtId="49" fontId="32" fillId="35" borderId="11" xfId="0" applyNumberFormat="1" applyFont="1" applyFill="1" applyBorder="1"/>
    <xf numFmtId="0" fontId="34" fillId="35" borderId="11" xfId="0" applyFont="1" applyFill="1" applyBorder="1"/>
    <xf numFmtId="49" fontId="32" fillId="35" borderId="11" xfId="0" quotePrefix="1" applyNumberFormat="1" applyFont="1" applyFill="1" applyBorder="1"/>
    <xf numFmtId="0" fontId="37" fillId="35" borderId="11" xfId="0" quotePrefix="1" applyFont="1" applyFill="1" applyBorder="1"/>
    <xf numFmtId="0" fontId="34" fillId="35" borderId="13" xfId="0" applyFont="1" applyFill="1" applyBorder="1"/>
    <xf numFmtId="166" fontId="38" fillId="35" borderId="0" xfId="0" applyNumberFormat="1" applyFont="1" applyFill="1"/>
    <xf numFmtId="169" fontId="34" fillId="35" borderId="21" xfId="1" applyFont="1" applyFill="1" applyBorder="1" applyAlignment="1">
      <alignment vertical="center"/>
    </xf>
    <xf numFmtId="0" fontId="32" fillId="35" borderId="0" xfId="0" applyFont="1" applyFill="1" applyAlignment="1">
      <alignment vertical="center"/>
    </xf>
    <xf numFmtId="0" fontId="34" fillId="35" borderId="21" xfId="0" applyFont="1" applyFill="1" applyBorder="1" applyAlignment="1">
      <alignment vertical="center" wrapText="1"/>
    </xf>
    <xf numFmtId="185" fontId="34" fillId="35" borderId="21" xfId="51" applyNumberFormat="1" applyFont="1" applyFill="1" applyBorder="1" applyAlignment="1">
      <alignment vertical="center" wrapText="1"/>
    </xf>
    <xf numFmtId="49" fontId="32" fillId="35" borderId="21" xfId="0" applyNumberFormat="1" applyFont="1" applyFill="1" applyBorder="1" applyAlignment="1">
      <alignment vertical="center" wrapText="1"/>
    </xf>
    <xf numFmtId="0" fontId="32" fillId="35" borderId="21" xfId="0" applyFont="1" applyFill="1" applyBorder="1" applyAlignment="1">
      <alignment vertical="center" wrapText="1"/>
    </xf>
    <xf numFmtId="183" fontId="34" fillId="35" borderId="21" xfId="51" applyNumberFormat="1" applyFont="1" applyFill="1" applyBorder="1" applyAlignment="1">
      <alignment horizontal="left" vertical="center" wrapText="1"/>
    </xf>
    <xf numFmtId="183" fontId="65" fillId="35" borderId="0" xfId="0" applyNumberFormat="1" applyFont="1" applyFill="1" applyAlignment="1">
      <alignment vertical="center"/>
    </xf>
    <xf numFmtId="0" fontId="46" fillId="35" borderId="11" xfId="0" applyFont="1" applyFill="1" applyBorder="1" applyAlignment="1">
      <alignment vertical="center" wrapText="1"/>
    </xf>
    <xf numFmtId="184" fontId="32" fillId="35" borderId="24" xfId="1" applyNumberFormat="1" applyFont="1" applyFill="1" applyBorder="1" applyAlignment="1">
      <alignment vertical="center"/>
    </xf>
    <xf numFmtId="184" fontId="32" fillId="35" borderId="24" xfId="51" applyNumberFormat="1" applyFont="1" applyFill="1" applyBorder="1" applyAlignment="1">
      <alignment vertical="center"/>
    </xf>
    <xf numFmtId="0" fontId="32" fillId="35" borderId="11" xfId="0" applyFont="1" applyFill="1" applyBorder="1" applyAlignment="1">
      <alignment vertical="center" wrapText="1"/>
    </xf>
    <xf numFmtId="0" fontId="34" fillId="35" borderId="11" xfId="0" applyFont="1" applyFill="1" applyBorder="1" applyAlignment="1">
      <alignment horizontal="left" vertical="center" wrapText="1"/>
    </xf>
    <xf numFmtId="0" fontId="32" fillId="35" borderId="11" xfId="0" applyFont="1" applyFill="1" applyBorder="1" applyAlignment="1">
      <alignment vertical="center"/>
    </xf>
    <xf numFmtId="167" fontId="32" fillId="35" borderId="0" xfId="0" applyNumberFormat="1" applyFont="1" applyFill="1" applyAlignment="1">
      <alignment vertical="center"/>
    </xf>
    <xf numFmtId="184" fontId="34" fillId="35" borderId="24" xfId="51" applyNumberFormat="1" applyFont="1" applyFill="1" applyBorder="1" applyAlignment="1">
      <alignment vertical="center"/>
    </xf>
    <xf numFmtId="0" fontId="34" fillId="35" borderId="0" xfId="0" applyFont="1" applyFill="1" applyAlignment="1">
      <alignment vertical="center"/>
    </xf>
    <xf numFmtId="0" fontId="32" fillId="35" borderId="11" xfId="0" applyFont="1" applyFill="1" applyBorder="1" applyAlignment="1">
      <alignment horizontal="left" vertical="center" wrapText="1"/>
    </xf>
    <xf numFmtId="0" fontId="33" fillId="35" borderId="13" xfId="0" applyFont="1" applyFill="1" applyBorder="1" applyAlignment="1">
      <alignment vertical="center" wrapText="1"/>
    </xf>
    <xf numFmtId="184" fontId="34" fillId="35" borderId="20" xfId="51" applyNumberFormat="1" applyFont="1" applyFill="1" applyBorder="1" applyAlignment="1">
      <alignment vertical="center"/>
    </xf>
    <xf numFmtId="0" fontId="38" fillId="35" borderId="11" xfId="49" applyFont="1" applyFill="1" applyBorder="1"/>
    <xf numFmtId="0" fontId="34" fillId="35" borderId="22" xfId="0" applyFont="1" applyFill="1" applyBorder="1"/>
    <xf numFmtId="0" fontId="34" fillId="35" borderId="23" xfId="0" applyFont="1" applyFill="1" applyBorder="1"/>
    <xf numFmtId="169" fontId="34" fillId="35" borderId="21" xfId="1" applyFont="1" applyFill="1" applyBorder="1"/>
    <xf numFmtId="169" fontId="65" fillId="35" borderId="0" xfId="49" applyNumberFormat="1" applyFont="1" applyFill="1"/>
    <xf numFmtId="167" fontId="38" fillId="35" borderId="0" xfId="49" applyNumberFormat="1" applyFont="1" applyFill="1"/>
    <xf numFmtId="174" fontId="38" fillId="35" borderId="0" xfId="49" applyNumberFormat="1" applyFont="1" applyFill="1"/>
    <xf numFmtId="0" fontId="38" fillId="35" borderId="0" xfId="49" applyFont="1" applyFill="1"/>
    <xf numFmtId="0" fontId="33" fillId="35" borderId="11" xfId="49" applyFont="1" applyFill="1" applyBorder="1"/>
    <xf numFmtId="0" fontId="33" fillId="35" borderId="22" xfId="49" applyFont="1" applyFill="1" applyBorder="1"/>
    <xf numFmtId="0" fontId="33" fillId="35" borderId="23" xfId="49" applyFont="1" applyFill="1" applyBorder="1"/>
    <xf numFmtId="0" fontId="33" fillId="35" borderId="0" xfId="49" applyFont="1" applyFill="1"/>
    <xf numFmtId="174" fontId="33" fillId="35" borderId="0" xfId="49" applyNumberFormat="1" applyFont="1" applyFill="1"/>
    <xf numFmtId="0" fontId="38" fillId="35" borderId="22" xfId="49" applyFont="1" applyFill="1" applyBorder="1"/>
    <xf numFmtId="0" fontId="38" fillId="35" borderId="23" xfId="49" applyFont="1" applyFill="1" applyBorder="1"/>
    <xf numFmtId="4" fontId="38" fillId="35" borderId="0" xfId="49" applyNumberFormat="1" applyFont="1" applyFill="1"/>
    <xf numFmtId="169" fontId="38" fillId="35" borderId="0" xfId="1" applyFont="1" applyFill="1"/>
    <xf numFmtId="173" fontId="33" fillId="35" borderId="21" xfId="45" applyNumberFormat="1" applyFont="1" applyFill="1" applyBorder="1"/>
    <xf numFmtId="169" fontId="38" fillId="35" borderId="0" xfId="49" applyNumberFormat="1" applyFont="1" applyFill="1"/>
    <xf numFmtId="41" fontId="33" fillId="35" borderId="21" xfId="51" applyFont="1" applyFill="1" applyBorder="1" applyAlignment="1">
      <alignment horizontal="left" indent="5"/>
    </xf>
    <xf numFmtId="183" fontId="34" fillId="35" borderId="21" xfId="45" applyNumberFormat="1" applyFont="1" applyFill="1" applyBorder="1"/>
    <xf numFmtId="0" fontId="63" fillId="35" borderId="22" xfId="0" applyFont="1" applyFill="1" applyBorder="1" applyAlignment="1">
      <alignment vertical="center" wrapText="1"/>
    </xf>
    <xf numFmtId="0" fontId="63" fillId="35" borderId="23" xfId="0" applyFont="1" applyFill="1" applyBorder="1" applyAlignment="1">
      <alignment vertical="center" wrapText="1"/>
    </xf>
    <xf numFmtId="169" fontId="63" fillId="35" borderId="21" xfId="1" applyFont="1" applyFill="1" applyBorder="1" applyAlignment="1">
      <alignment horizontal="right" vertical="center"/>
    </xf>
    <xf numFmtId="187" fontId="33" fillId="35" borderId="0" xfId="1" applyNumberFormat="1" applyFont="1" applyFill="1"/>
    <xf numFmtId="187" fontId="38" fillId="35" borderId="0" xfId="1" applyNumberFormat="1" applyFont="1" applyFill="1"/>
    <xf numFmtId="183" fontId="34" fillId="35" borderId="21" xfId="51" applyNumberFormat="1" applyFont="1" applyFill="1" applyBorder="1" applyAlignment="1">
      <alignment horizontal="left" vertical="center" indent="1"/>
    </xf>
    <xf numFmtId="1" fontId="32" fillId="35" borderId="24" xfId="51" applyNumberFormat="1" applyFont="1" applyFill="1" applyBorder="1" applyAlignment="1">
      <alignment vertical="center"/>
    </xf>
    <xf numFmtId="1" fontId="34" fillId="35" borderId="24" xfId="51" applyNumberFormat="1" applyFont="1" applyFill="1" applyBorder="1" applyAlignment="1">
      <alignment vertical="center"/>
    </xf>
    <xf numFmtId="183" fontId="32" fillId="35" borderId="21" xfId="51" applyNumberFormat="1" applyFont="1" applyFill="1" applyBorder="1" applyAlignment="1">
      <alignment horizontal="left" vertical="center" indent="1"/>
    </xf>
    <xf numFmtId="0" fontId="34" fillId="35" borderId="21" xfId="0" applyFont="1" applyFill="1" applyBorder="1" applyAlignment="1">
      <alignment horizontal="right" vertical="center" wrapText="1"/>
    </xf>
    <xf numFmtId="169" fontId="71" fillId="0" borderId="0" xfId="1" applyFont="1" applyFill="1" applyBorder="1"/>
    <xf numFmtId="0" fontId="68" fillId="0" borderId="0" xfId="0" applyFont="1" applyAlignment="1">
      <alignment horizontal="center" wrapText="1"/>
    </xf>
    <xf numFmtId="169" fontId="66" fillId="0" borderId="0" xfId="1" applyFont="1" applyFill="1"/>
    <xf numFmtId="167" fontId="66" fillId="0" borderId="0" xfId="1" applyNumberFormat="1" applyFont="1" applyFill="1"/>
    <xf numFmtId="177" fontId="71" fillId="0" borderId="0" xfId="51" applyNumberFormat="1" applyFont="1" applyFill="1" applyBorder="1"/>
    <xf numFmtId="0" fontId="29" fillId="0" borderId="20" xfId="0" applyFont="1" applyBorder="1"/>
    <xf numFmtId="0" fontId="29" fillId="0" borderId="19" xfId="0" applyFont="1" applyBorder="1"/>
    <xf numFmtId="0" fontId="67" fillId="0" borderId="0" xfId="0" applyFont="1"/>
    <xf numFmtId="180" fontId="68" fillId="0" borderId="0" xfId="1" applyNumberFormat="1" applyFont="1" applyFill="1" applyAlignment="1">
      <alignment horizontal="center" wrapText="1"/>
    </xf>
    <xf numFmtId="180" fontId="68" fillId="0" borderId="0" xfId="1" applyNumberFormat="1" applyFont="1" applyFill="1"/>
    <xf numFmtId="4" fontId="68" fillId="0" borderId="0" xfId="0" applyNumberFormat="1" applyFont="1"/>
    <xf numFmtId="14" fontId="30" fillId="0" borderId="21" xfId="0" applyNumberFormat="1" applyFont="1" applyBorder="1" applyAlignment="1">
      <alignment horizontal="center"/>
    </xf>
    <xf numFmtId="0" fontId="68" fillId="0" borderId="0" xfId="0" applyFont="1"/>
    <xf numFmtId="0" fontId="30" fillId="0" borderId="19" xfId="0" applyFont="1" applyBorder="1" applyAlignment="1">
      <alignment horizontal="center"/>
    </xf>
    <xf numFmtId="0" fontId="33" fillId="0" borderId="22" xfId="49" applyFont="1" applyBorder="1"/>
    <xf numFmtId="167" fontId="68" fillId="0" borderId="0" xfId="1" applyNumberFormat="1" applyFont="1" applyFill="1"/>
    <xf numFmtId="169" fontId="68" fillId="0" borderId="0" xfId="1" applyFont="1" applyFill="1" applyAlignment="1">
      <alignment horizontal="center" wrapText="1"/>
    </xf>
    <xf numFmtId="169" fontId="38" fillId="0" borderId="0" xfId="49" applyNumberFormat="1" applyFont="1" applyAlignment="1">
      <alignment horizontal="center" vertical="center"/>
    </xf>
    <xf numFmtId="180" fontId="66" fillId="0" borderId="0" xfId="1" applyNumberFormat="1" applyFont="1" applyFill="1"/>
    <xf numFmtId="0" fontId="66" fillId="0" borderId="0" xfId="0" applyFont="1"/>
    <xf numFmtId="0" fontId="30" fillId="0" borderId="21" xfId="0" applyFont="1" applyBorder="1" applyAlignment="1">
      <alignment horizontal="center"/>
    </xf>
    <xf numFmtId="41" fontId="68" fillId="0" borderId="0" xfId="51" applyFont="1" applyFill="1"/>
    <xf numFmtId="167" fontId="68" fillId="0" borderId="0" xfId="1" applyNumberFormat="1" applyFont="1" applyFill="1" applyAlignment="1">
      <alignment horizontal="center" wrapText="1"/>
    </xf>
    <xf numFmtId="167" fontId="73" fillId="0" borderId="0" xfId="1" applyNumberFormat="1" applyFont="1" applyFill="1"/>
    <xf numFmtId="167" fontId="34" fillId="0" borderId="24" xfId="1" applyNumberFormat="1" applyFont="1" applyFill="1" applyBorder="1" applyAlignment="1">
      <alignment horizontal="left" vertical="center" indent="1"/>
    </xf>
    <xf numFmtId="167" fontId="34" fillId="0" borderId="20" xfId="1" applyNumberFormat="1" applyFont="1" applyFill="1" applyBorder="1" applyAlignment="1">
      <alignment horizontal="left" vertical="center" indent="1"/>
    </xf>
    <xf numFmtId="1" fontId="38" fillId="0" borderId="21" xfId="1" applyNumberFormat="1" applyFont="1" applyBorder="1"/>
    <xf numFmtId="1" fontId="34" fillId="35" borderId="21" xfId="51" applyNumberFormat="1" applyFont="1" applyFill="1" applyBorder="1" applyAlignment="1">
      <alignment vertical="center" wrapText="1"/>
    </xf>
    <xf numFmtId="0" fontId="38" fillId="0" borderId="21" xfId="0" applyFont="1" applyBorder="1"/>
    <xf numFmtId="0" fontId="33" fillId="0" borderId="22" xfId="0" applyFont="1" applyBorder="1"/>
    <xf numFmtId="167" fontId="32" fillId="0" borderId="0" xfId="0" applyNumberFormat="1" applyFont="1"/>
    <xf numFmtId="186" fontId="32" fillId="0" borderId="0" xfId="0" applyNumberFormat="1" applyFont="1" applyAlignment="1">
      <alignment horizontal="justify" vertical="center" wrapText="1"/>
    </xf>
    <xf numFmtId="4" fontId="72" fillId="0" borderId="0" xfId="0" applyNumberFormat="1" applyFont="1"/>
    <xf numFmtId="4" fontId="32" fillId="0" borderId="0" xfId="0" applyNumberFormat="1" applyFont="1"/>
    <xf numFmtId="0" fontId="74" fillId="0" borderId="0" xfId="0" applyFont="1" applyAlignment="1">
      <alignment horizontal="left"/>
    </xf>
    <xf numFmtId="0" fontId="0" fillId="0" borderId="0" xfId="0" applyAlignment="1">
      <alignment horizontal="left"/>
    </xf>
    <xf numFmtId="169" fontId="1" fillId="0" borderId="0" xfId="1" applyFont="1" applyAlignment="1">
      <alignment horizontal="left"/>
    </xf>
    <xf numFmtId="175" fontId="1" fillId="0" borderId="0" xfId="1" applyNumberFormat="1" applyFont="1" applyAlignment="1">
      <alignment horizontal="left"/>
    </xf>
    <xf numFmtId="169" fontId="1" fillId="0" borderId="0" xfId="1" applyFont="1"/>
    <xf numFmtId="0" fontId="75" fillId="36" borderId="21" xfId="0" applyFont="1" applyFill="1" applyBorder="1" applyAlignment="1">
      <alignment horizontal="left"/>
    </xf>
    <xf numFmtId="188" fontId="0" fillId="0" borderId="0" xfId="0" applyNumberFormat="1" applyAlignment="1">
      <alignment horizontal="left"/>
    </xf>
    <xf numFmtId="0" fontId="75" fillId="36" borderId="21" xfId="0" applyFont="1" applyFill="1" applyBorder="1" applyAlignment="1">
      <alignment horizontal="center"/>
    </xf>
    <xf numFmtId="169" fontId="75" fillId="36" borderId="21" xfId="1" applyFont="1" applyFill="1" applyBorder="1" applyAlignment="1">
      <alignment horizontal="center"/>
    </xf>
    <xf numFmtId="175" fontId="75" fillId="36" borderId="21" xfId="1" applyNumberFormat="1" applyFont="1" applyFill="1" applyBorder="1" applyAlignment="1">
      <alignment horizontal="center"/>
    </xf>
    <xf numFmtId="184" fontId="32" fillId="35" borderId="0" xfId="51" applyNumberFormat="1" applyFont="1" applyFill="1" applyBorder="1" applyAlignment="1">
      <alignment vertical="center"/>
    </xf>
    <xf numFmtId="169" fontId="32" fillId="0" borderId="0" xfId="0" applyNumberFormat="1" applyFont="1"/>
    <xf numFmtId="183" fontId="38" fillId="0" borderId="0" xfId="49" applyNumberFormat="1" applyFont="1"/>
    <xf numFmtId="169" fontId="75" fillId="36" borderId="11" xfId="1" applyFont="1" applyFill="1" applyBorder="1" applyAlignment="1">
      <alignment horizontal="center"/>
    </xf>
    <xf numFmtId="169" fontId="75" fillId="36" borderId="24" xfId="1" applyFont="1" applyFill="1" applyBorder="1" applyAlignment="1">
      <alignment horizontal="center"/>
    </xf>
    <xf numFmtId="1" fontId="34" fillId="35" borderId="21" xfId="51" applyNumberFormat="1" applyFont="1" applyFill="1" applyBorder="1" applyAlignment="1">
      <alignment vertical="center"/>
    </xf>
    <xf numFmtId="0" fontId="63" fillId="35" borderId="0" xfId="0" applyFont="1" applyFill="1" applyAlignment="1">
      <alignment vertical="center" wrapText="1"/>
    </xf>
    <xf numFmtId="183" fontId="34" fillId="35" borderId="0" xfId="51" applyNumberFormat="1" applyFont="1" applyFill="1" applyBorder="1" applyAlignment="1">
      <alignment horizontal="left" vertical="center" indent="1"/>
    </xf>
    <xf numFmtId="1" fontId="34" fillId="35" borderId="0" xfId="51" applyNumberFormat="1" applyFont="1" applyFill="1" applyBorder="1" applyAlignment="1">
      <alignment vertical="center"/>
    </xf>
    <xf numFmtId="169" fontId="65" fillId="35" borderId="0" xfId="1" applyFont="1" applyFill="1" applyBorder="1"/>
    <xf numFmtId="0" fontId="44" fillId="0" borderId="11" xfId="0" applyFont="1" applyBorder="1"/>
    <xf numFmtId="49" fontId="32" fillId="0" borderId="11" xfId="0" applyNumberFormat="1" applyFont="1" applyBorder="1"/>
    <xf numFmtId="0" fontId="32" fillId="0" borderId="11" xfId="0" applyFont="1" applyBorder="1"/>
    <xf numFmtId="0" fontId="45" fillId="0" borderId="11" xfId="0" applyFont="1" applyBorder="1"/>
    <xf numFmtId="49" fontId="32" fillId="0" borderId="11" xfId="0" quotePrefix="1" applyNumberFormat="1" applyFont="1" applyBorder="1"/>
    <xf numFmtId="183" fontId="32" fillId="0" borderId="24" xfId="51" applyNumberFormat="1" applyFont="1" applyFill="1" applyBorder="1" applyAlignment="1">
      <alignment horizontal="left" vertical="center" indent="1"/>
    </xf>
    <xf numFmtId="0" fontId="32" fillId="0" borderId="11" xfId="0" applyFont="1" applyBorder="1" applyAlignment="1">
      <alignment horizontal="left" indent="1"/>
    </xf>
    <xf numFmtId="172" fontId="34" fillId="0" borderId="12" xfId="1" applyNumberFormat="1" applyFont="1" applyFill="1" applyBorder="1" applyAlignment="1">
      <alignment horizontal="center"/>
    </xf>
    <xf numFmtId="0" fontId="34" fillId="0" borderId="11" xfId="0" applyFont="1" applyBorder="1" applyAlignment="1">
      <alignment horizontal="left" indent="1"/>
    </xf>
    <xf numFmtId="183" fontId="32" fillId="0" borderId="0" xfId="0" applyNumberFormat="1" applyFont="1"/>
    <xf numFmtId="1" fontId="32" fillId="0" borderId="24" xfId="51" applyNumberFormat="1" applyFont="1" applyFill="1" applyBorder="1" applyAlignment="1">
      <alignment horizontal="right" vertical="center" indent="1"/>
    </xf>
    <xf numFmtId="172" fontId="32" fillId="0" borderId="12" xfId="1" applyNumberFormat="1" applyFont="1" applyFill="1" applyBorder="1" applyAlignment="1">
      <alignment horizontal="center"/>
    </xf>
    <xf numFmtId="0" fontId="34" fillId="0" borderId="12" xfId="0" applyFont="1" applyBorder="1" applyAlignment="1">
      <alignment horizontal="center"/>
    </xf>
    <xf numFmtId="183" fontId="34" fillId="0" borderId="24" xfId="51" applyNumberFormat="1" applyFont="1" applyFill="1" applyBorder="1" applyAlignment="1">
      <alignment horizontal="left" vertical="center" indent="1"/>
    </xf>
    <xf numFmtId="167" fontId="32" fillId="0" borderId="24" xfId="51" applyNumberFormat="1" applyFont="1" applyFill="1" applyBorder="1" applyAlignment="1">
      <alignment horizontal="left" vertical="center" indent="1"/>
    </xf>
    <xf numFmtId="183" fontId="38" fillId="0" borderId="21" xfId="51" applyNumberFormat="1" applyFont="1" applyFill="1" applyBorder="1" applyAlignment="1">
      <alignment horizontal="center"/>
    </xf>
    <xf numFmtId="184" fontId="32" fillId="0" borderId="24" xfId="51" applyNumberFormat="1" applyFont="1" applyFill="1" applyBorder="1" applyAlignment="1">
      <alignment vertical="center"/>
    </xf>
    <xf numFmtId="0" fontId="32" fillId="0" borderId="0" xfId="49" applyFont="1"/>
    <xf numFmtId="177" fontId="38" fillId="0" borderId="0" xfId="51" applyNumberFormat="1" applyFont="1" applyFill="1" applyBorder="1" applyAlignment="1">
      <alignment horizontal="center"/>
    </xf>
    <xf numFmtId="183" fontId="38" fillId="0" borderId="0" xfId="51" applyNumberFormat="1" applyFont="1" applyFill="1" applyBorder="1" applyAlignment="1">
      <alignment horizontal="center"/>
    </xf>
    <xf numFmtId="41" fontId="38" fillId="0" borderId="0" xfId="49" applyNumberFormat="1" applyFont="1"/>
    <xf numFmtId="187" fontId="38" fillId="0" borderId="0" xfId="1" applyNumberFormat="1" applyFont="1" applyFill="1"/>
    <xf numFmtId="169" fontId="78" fillId="0" borderId="0" xfId="1" applyFont="1" applyFill="1" applyAlignment="1">
      <alignment horizontal="left"/>
    </xf>
    <xf numFmtId="175" fontId="78" fillId="0" borderId="0" xfId="1" applyNumberFormat="1" applyFont="1" applyFill="1" applyAlignment="1">
      <alignment horizontal="left"/>
    </xf>
    <xf numFmtId="169" fontId="78" fillId="0" borderId="0" xfId="1" applyFont="1" applyFill="1"/>
    <xf numFmtId="180" fontId="78" fillId="0" borderId="0" xfId="1" applyNumberFormat="1" applyFont="1" applyFill="1"/>
    <xf numFmtId="0" fontId="78" fillId="0" borderId="0" xfId="0" applyFont="1"/>
    <xf numFmtId="0" fontId="77" fillId="0" borderId="0" xfId="0" applyFont="1" applyAlignment="1">
      <alignment horizontal="left"/>
    </xf>
    <xf numFmtId="0" fontId="78" fillId="0" borderId="0" xfId="0" applyFont="1" applyAlignment="1">
      <alignment horizontal="center"/>
    </xf>
    <xf numFmtId="1" fontId="77" fillId="0" borderId="0" xfId="0" applyNumberFormat="1" applyFont="1" applyAlignment="1">
      <alignment horizontal="left"/>
    </xf>
    <xf numFmtId="0" fontId="20" fillId="0" borderId="0" xfId="0" applyFont="1"/>
    <xf numFmtId="169" fontId="78" fillId="0" borderId="0" xfId="0" applyNumberFormat="1" applyFont="1"/>
    <xf numFmtId="167" fontId="78" fillId="0" borderId="0" xfId="0" applyNumberFormat="1" applyFont="1"/>
    <xf numFmtId="0" fontId="38" fillId="0" borderId="11" xfId="0" applyFont="1" applyBorder="1" applyAlignment="1">
      <alignment horizontal="left" indent="1"/>
    </xf>
    <xf numFmtId="0" fontId="38" fillId="0" borderId="22" xfId="0" applyFont="1" applyBorder="1" applyAlignment="1">
      <alignment vertical="center"/>
    </xf>
    <xf numFmtId="189" fontId="78" fillId="0" borderId="0" xfId="0" applyNumberFormat="1" applyFont="1"/>
    <xf numFmtId="0" fontId="38" fillId="0" borderId="11" xfId="0" applyFont="1" applyBorder="1"/>
    <xf numFmtId="49" fontId="38" fillId="0" borderId="11" xfId="0" applyNumberFormat="1" applyFont="1" applyBorder="1"/>
    <xf numFmtId="49" fontId="38" fillId="0" borderId="11" xfId="0" quotePrefix="1" applyNumberFormat="1" applyFont="1" applyBorder="1"/>
    <xf numFmtId="1" fontId="79" fillId="0" borderId="0" xfId="0" applyNumberFormat="1" applyFont="1"/>
    <xf numFmtId="0" fontId="79" fillId="0" borderId="0" xfId="0" applyFont="1"/>
    <xf numFmtId="0" fontId="80" fillId="0" borderId="0" xfId="0" applyFont="1"/>
    <xf numFmtId="169" fontId="80" fillId="0" borderId="0" xfId="1" applyFont="1" applyFill="1"/>
    <xf numFmtId="180" fontId="80" fillId="0" borderId="0" xfId="0" applyNumberFormat="1" applyFont="1"/>
    <xf numFmtId="0" fontId="43" fillId="0" borderId="0" xfId="0" applyFont="1"/>
    <xf numFmtId="169" fontId="43" fillId="35" borderId="0" xfId="1" applyFont="1" applyFill="1"/>
    <xf numFmtId="169" fontId="43" fillId="35" borderId="0" xfId="0" applyNumberFormat="1" applyFont="1" applyFill="1"/>
    <xf numFmtId="0" fontId="43" fillId="35" borderId="0" xfId="0" applyFont="1" applyFill="1" applyAlignment="1">
      <alignment vertical="center"/>
    </xf>
    <xf numFmtId="184" fontId="36" fillId="35" borderId="0" xfId="0" applyNumberFormat="1" applyFont="1" applyFill="1" applyAlignment="1">
      <alignment vertical="center"/>
    </xf>
    <xf numFmtId="167" fontId="43" fillId="35" borderId="0" xfId="0" applyNumberFormat="1" applyFont="1" applyFill="1" applyAlignment="1">
      <alignment vertical="center"/>
    </xf>
    <xf numFmtId="169" fontId="43" fillId="0" borderId="0" xfId="49" applyNumberFormat="1" applyFont="1"/>
    <xf numFmtId="0" fontId="43" fillId="0" borderId="0" xfId="49" applyFont="1"/>
    <xf numFmtId="169" fontId="43" fillId="35" borderId="0" xfId="49" applyNumberFormat="1" applyFont="1" applyFill="1"/>
    <xf numFmtId="0" fontId="43" fillId="35" borderId="0" xfId="49" applyFont="1" applyFill="1"/>
    <xf numFmtId="169" fontId="43" fillId="0" borderId="0" xfId="1" applyFont="1"/>
    <xf numFmtId="183" fontId="43" fillId="35" borderId="0" xfId="49" applyNumberFormat="1" applyFont="1" applyFill="1"/>
    <xf numFmtId="14" fontId="68" fillId="0" borderId="0" xfId="0" applyNumberFormat="1" applyFont="1" applyAlignment="1">
      <alignment horizontal="center"/>
    </xf>
    <xf numFmtId="4" fontId="31" fillId="0" borderId="0" xfId="0" applyNumberFormat="1" applyFont="1"/>
    <xf numFmtId="4" fontId="66" fillId="0" borderId="0" xfId="0" applyNumberFormat="1" applyFont="1"/>
    <xf numFmtId="4" fontId="20" fillId="0" borderId="0" xfId="0" applyNumberFormat="1" applyFont="1"/>
    <xf numFmtId="0" fontId="72" fillId="0" borderId="0" xfId="0" applyFont="1"/>
    <xf numFmtId="180" fontId="69" fillId="0" borderId="0" xfId="0" applyNumberFormat="1" applyFont="1"/>
    <xf numFmtId="3" fontId="69" fillId="0" borderId="0" xfId="0" applyNumberFormat="1" applyFont="1"/>
    <xf numFmtId="180" fontId="68" fillId="0" borderId="0" xfId="0" applyNumberFormat="1" applyFont="1"/>
    <xf numFmtId="0" fontId="70" fillId="0" borderId="0" xfId="0" applyFont="1"/>
    <xf numFmtId="14" fontId="66" fillId="0" borderId="0" xfId="0" applyNumberFormat="1" applyFont="1" applyAlignment="1">
      <alignment horizontal="center"/>
    </xf>
    <xf numFmtId="0" fontId="73" fillId="0" borderId="0" xfId="0" applyFont="1"/>
    <xf numFmtId="0" fontId="28" fillId="0" borderId="21" xfId="0" applyFont="1" applyBorder="1"/>
    <xf numFmtId="1" fontId="28" fillId="0" borderId="21" xfId="0" applyNumberFormat="1" applyFont="1" applyBorder="1" applyAlignment="1">
      <alignment horizontal="center"/>
    </xf>
    <xf numFmtId="0" fontId="60" fillId="0" borderId="21" xfId="0" applyFont="1" applyBorder="1"/>
    <xf numFmtId="0" fontId="28" fillId="0" borderId="21" xfId="0" applyFont="1" applyBorder="1" applyAlignment="1">
      <alignment horizontal="center" wrapText="1"/>
    </xf>
    <xf numFmtId="169" fontId="28" fillId="0" borderId="0" xfId="0" applyNumberFormat="1" applyFont="1"/>
    <xf numFmtId="0" fontId="28" fillId="0" borderId="22" xfId="0" applyFont="1" applyBorder="1"/>
    <xf numFmtId="0" fontId="60" fillId="0" borderId="21" xfId="0" applyFont="1" applyBorder="1" applyAlignment="1">
      <alignment horizontal="center"/>
    </xf>
    <xf numFmtId="0" fontId="60" fillId="0" borderId="23" xfId="0" applyFont="1" applyBorder="1"/>
    <xf numFmtId="0" fontId="61" fillId="0" borderId="21" xfId="0" applyFont="1" applyBorder="1"/>
    <xf numFmtId="0" fontId="43" fillId="34" borderId="17" xfId="0" applyFont="1" applyFill="1" applyBorder="1" applyAlignment="1">
      <alignment horizontal="center"/>
    </xf>
    <xf numFmtId="0" fontId="43" fillId="35" borderId="0" xfId="0" applyFont="1" applyFill="1" applyAlignment="1">
      <alignment horizontal="center"/>
    </xf>
    <xf numFmtId="49" fontId="32" fillId="35" borderId="0" xfId="0" applyNumberFormat="1" applyFont="1" applyFill="1" applyAlignment="1">
      <alignment horizontal="center"/>
    </xf>
    <xf numFmtId="0" fontId="34" fillId="35" borderId="0" xfId="0" applyFont="1" applyFill="1" applyAlignment="1">
      <alignment horizontal="center"/>
    </xf>
    <xf numFmtId="0" fontId="43" fillId="34" borderId="0" xfId="0" applyFont="1" applyFill="1" applyAlignment="1">
      <alignment horizontal="center"/>
    </xf>
    <xf numFmtId="49" fontId="32" fillId="35" borderId="0" xfId="0" quotePrefix="1" applyNumberFormat="1" applyFont="1" applyFill="1" applyAlignment="1">
      <alignment horizontal="center"/>
    </xf>
    <xf numFmtId="0" fontId="34" fillId="35" borderId="10" xfId="0" applyFont="1" applyFill="1" applyBorder="1" applyAlignment="1">
      <alignment horizontal="center"/>
    </xf>
    <xf numFmtId="0" fontId="32" fillId="0" borderId="0" xfId="0" applyFont="1" applyAlignment="1">
      <alignment horizontal="center" wrapText="1"/>
    </xf>
    <xf numFmtId="180" fontId="32" fillId="35" borderId="24" xfId="51" applyNumberFormat="1" applyFont="1" applyFill="1" applyBorder="1" applyAlignment="1">
      <alignment horizontal="left" vertical="center" indent="1"/>
    </xf>
    <xf numFmtId="180" fontId="32" fillId="35" borderId="24" xfId="51" applyNumberFormat="1" applyFont="1" applyFill="1" applyBorder="1" applyAlignment="1"/>
    <xf numFmtId="180" fontId="34" fillId="35" borderId="24" xfId="51" applyNumberFormat="1" applyFont="1" applyFill="1" applyBorder="1" applyAlignment="1"/>
    <xf numFmtId="180" fontId="36" fillId="34" borderId="24" xfId="51" applyNumberFormat="1" applyFont="1" applyFill="1" applyBorder="1" applyAlignment="1">
      <alignment horizontal="center" vertical="center"/>
    </xf>
    <xf numFmtId="180" fontId="32" fillId="0" borderId="24" xfId="51" applyNumberFormat="1" applyFont="1" applyFill="1" applyBorder="1" applyAlignment="1"/>
    <xf numFmtId="180" fontId="34" fillId="35" borderId="20" xfId="51" applyNumberFormat="1" applyFont="1" applyFill="1" applyBorder="1" applyAlignment="1"/>
    <xf numFmtId="171" fontId="33" fillId="0" borderId="0" xfId="44" applyFont="1"/>
    <xf numFmtId="0" fontId="46" fillId="35" borderId="21" xfId="0" applyFont="1" applyFill="1" applyBorder="1" applyAlignment="1">
      <alignment horizontal="left" vertical="center" wrapText="1"/>
    </xf>
    <xf numFmtId="183" fontId="38" fillId="0" borderId="21" xfId="51" applyNumberFormat="1" applyFont="1" applyFill="1" applyBorder="1"/>
    <xf numFmtId="169" fontId="32" fillId="0" borderId="21" xfId="1" applyFont="1" applyFill="1" applyBorder="1" applyAlignment="1">
      <alignment horizontal="right" vertical="center"/>
    </xf>
    <xf numFmtId="1" fontId="32" fillId="0" borderId="21" xfId="51" applyNumberFormat="1" applyFont="1" applyFill="1" applyBorder="1" applyAlignment="1">
      <alignment vertical="center"/>
    </xf>
    <xf numFmtId="183" fontId="32" fillId="0" borderId="21" xfId="51" applyNumberFormat="1" applyFont="1" applyFill="1" applyBorder="1" applyAlignment="1">
      <alignment horizontal="left" vertical="center" indent="1"/>
    </xf>
    <xf numFmtId="4" fontId="81" fillId="0" borderId="0" xfId="0" applyNumberFormat="1" applyFont="1"/>
    <xf numFmtId="169" fontId="37" fillId="35" borderId="0" xfId="49" applyNumberFormat="1" applyFont="1" applyFill="1"/>
    <xf numFmtId="169" fontId="37" fillId="35" borderId="0" xfId="1" applyFont="1" applyFill="1"/>
    <xf numFmtId="4" fontId="37" fillId="35" borderId="0" xfId="49" applyNumberFormat="1" applyFont="1" applyFill="1"/>
    <xf numFmtId="170" fontId="37" fillId="35" borderId="0" xfId="1" applyNumberFormat="1" applyFont="1" applyFill="1"/>
    <xf numFmtId="183" fontId="34" fillId="35" borderId="21" xfId="51" applyNumberFormat="1" applyFont="1" applyFill="1" applyBorder="1"/>
    <xf numFmtId="173" fontId="37" fillId="35" borderId="0" xfId="49" applyNumberFormat="1" applyFont="1" applyFill="1"/>
    <xf numFmtId="169" fontId="38" fillId="0" borderId="21" xfId="1" applyFont="1" applyFill="1" applyBorder="1"/>
    <xf numFmtId="183" fontId="32" fillId="0" borderId="21" xfId="51" applyNumberFormat="1" applyFont="1" applyFill="1" applyBorder="1" applyAlignment="1">
      <alignment vertical="center"/>
    </xf>
    <xf numFmtId="1" fontId="32" fillId="0" borderId="24" xfId="51" applyNumberFormat="1" applyFont="1" applyFill="1" applyBorder="1" applyAlignment="1">
      <alignment vertical="center"/>
    </xf>
    <xf numFmtId="184" fontId="34" fillId="0" borderId="24" xfId="51" applyNumberFormat="1" applyFont="1" applyFill="1" applyBorder="1" applyAlignment="1">
      <alignment vertical="center"/>
    </xf>
    <xf numFmtId="10" fontId="38" fillId="0" borderId="21" xfId="57" applyNumberFormat="1" applyFont="1" applyBorder="1" applyAlignment="1">
      <alignment horizontal="center" vertical="center"/>
    </xf>
    <xf numFmtId="0" fontId="53" fillId="0" borderId="0" xfId="0" applyFont="1" applyAlignment="1">
      <alignment horizontal="center"/>
    </xf>
    <xf numFmtId="0" fontId="51" fillId="34" borderId="0" xfId="0" applyFont="1" applyFill="1" applyAlignment="1">
      <alignment horizontal="center" vertical="center" wrapText="1"/>
    </xf>
    <xf numFmtId="171" fontId="33" fillId="0" borderId="0" xfId="44" applyFont="1" applyAlignment="1">
      <alignment horizontal="left" wrapText="1"/>
    </xf>
    <xf numFmtId="0" fontId="35" fillId="0" borderId="0" xfId="0" applyFont="1" applyAlignment="1">
      <alignment horizontal="left"/>
    </xf>
    <xf numFmtId="0" fontId="36" fillId="34" borderId="27" xfId="0" applyFont="1" applyFill="1" applyBorder="1" applyAlignment="1">
      <alignment horizontal="center" vertical="center"/>
    </xf>
    <xf numFmtId="0" fontId="36" fillId="34" borderId="28" xfId="0" applyFont="1" applyFill="1" applyBorder="1" applyAlignment="1">
      <alignment horizontal="center" vertical="center"/>
    </xf>
    <xf numFmtId="0" fontId="32" fillId="0" borderId="0" xfId="0" applyFont="1" applyAlignment="1">
      <alignment horizontal="left"/>
    </xf>
    <xf numFmtId="171" fontId="33" fillId="0" borderId="0" xfId="44" applyFont="1" applyAlignment="1">
      <alignment horizontal="left" vertical="center" wrapText="1"/>
    </xf>
    <xf numFmtId="0" fontId="34" fillId="0" borderId="0" xfId="0" applyFont="1" applyAlignment="1">
      <alignment horizontal="center" vertical="center"/>
    </xf>
    <xf numFmtId="1" fontId="32" fillId="35" borderId="21" xfId="51" applyNumberFormat="1" applyFont="1" applyFill="1" applyBorder="1" applyAlignment="1">
      <alignment horizontal="right" vertical="center" wrapText="1" indent="1"/>
    </xf>
    <xf numFmtId="1" fontId="32" fillId="35" borderId="21" xfId="51" applyNumberFormat="1" applyFont="1" applyFill="1" applyBorder="1" applyAlignment="1">
      <alignment horizontal="right" vertical="center"/>
    </xf>
    <xf numFmtId="184" fontId="32" fillId="35" borderId="21" xfId="51" applyNumberFormat="1" applyFont="1" applyFill="1" applyBorder="1" applyAlignment="1">
      <alignment horizontal="left" vertical="center"/>
    </xf>
    <xf numFmtId="184" fontId="34" fillId="35" borderId="21" xfId="51" applyNumberFormat="1" applyFont="1" applyFill="1" applyBorder="1" applyAlignment="1">
      <alignment horizontal="left" vertical="center"/>
    </xf>
    <xf numFmtId="183" fontId="34" fillId="35" borderId="21" xfId="51" applyNumberFormat="1" applyFont="1" applyFill="1" applyBorder="1" applyAlignment="1">
      <alignment horizontal="right" vertical="center" indent="1"/>
    </xf>
    <xf numFmtId="183" fontId="34" fillId="35" borderId="21" xfId="51" applyNumberFormat="1" applyFont="1" applyFill="1" applyBorder="1" applyAlignment="1">
      <alignment horizontal="left" vertical="center" indent="1"/>
    </xf>
    <xf numFmtId="184" fontId="34" fillId="35" borderId="22" xfId="1" applyNumberFormat="1" applyFont="1" applyFill="1" applyBorder="1" applyAlignment="1">
      <alignment horizontal="center" vertical="center"/>
    </xf>
    <xf numFmtId="184" fontId="34" fillId="35" borderId="15" xfId="1" applyNumberFormat="1" applyFont="1" applyFill="1" applyBorder="1" applyAlignment="1">
      <alignment horizontal="center" vertical="center"/>
    </xf>
    <xf numFmtId="184" fontId="34" fillId="35" borderId="23" xfId="1" applyNumberFormat="1" applyFont="1" applyFill="1" applyBorder="1" applyAlignment="1">
      <alignment horizontal="center" vertical="center"/>
    </xf>
    <xf numFmtId="184" fontId="34" fillId="35" borderId="22" xfId="51" applyNumberFormat="1" applyFont="1" applyFill="1" applyBorder="1" applyAlignment="1">
      <alignment horizontal="left" vertical="center"/>
    </xf>
    <xf numFmtId="184" fontId="34" fillId="35" borderId="15" xfId="51" applyNumberFormat="1" applyFont="1" applyFill="1" applyBorder="1" applyAlignment="1">
      <alignment horizontal="left" vertical="center"/>
    </xf>
    <xf numFmtId="184" fontId="34" fillId="35" borderId="23" xfId="51" applyNumberFormat="1" applyFont="1" applyFill="1" applyBorder="1" applyAlignment="1">
      <alignment horizontal="left" vertical="center"/>
    </xf>
    <xf numFmtId="184" fontId="34" fillId="35" borderId="21" xfId="51" applyNumberFormat="1" applyFont="1" applyFill="1" applyBorder="1" applyAlignment="1">
      <alignment horizontal="right" vertical="center" wrapText="1" indent="1"/>
    </xf>
    <xf numFmtId="171" fontId="33" fillId="0" borderId="0" xfId="44" applyFont="1" applyAlignment="1">
      <alignment horizontal="left"/>
    </xf>
    <xf numFmtId="0" fontId="34" fillId="0" borderId="0" xfId="0" applyFont="1" applyAlignment="1">
      <alignment horizontal="left"/>
    </xf>
    <xf numFmtId="0" fontId="35" fillId="0" borderId="0" xfId="0" applyFont="1" applyAlignment="1">
      <alignment horizontal="left" vertical="center"/>
    </xf>
    <xf numFmtId="0" fontId="36" fillId="34" borderId="21" xfId="0" applyFont="1" applyFill="1" applyBorder="1" applyAlignment="1">
      <alignment horizontal="center" vertical="center" wrapText="1"/>
    </xf>
    <xf numFmtId="0" fontId="34" fillId="0" borderId="0" xfId="0" applyFont="1" applyAlignment="1">
      <alignment horizontal="left" vertical="center"/>
    </xf>
    <xf numFmtId="0" fontId="38" fillId="0" borderId="22" xfId="0" applyFont="1" applyBorder="1" applyAlignment="1">
      <alignment horizontal="left" vertical="center"/>
    </xf>
    <xf numFmtId="0" fontId="38" fillId="0" borderId="23" xfId="0" applyFont="1" applyBorder="1" applyAlignment="1">
      <alignment horizontal="left" vertical="center"/>
    </xf>
    <xf numFmtId="0" fontId="38" fillId="0" borderId="22" xfId="0" applyFont="1" applyBorder="1" applyAlignment="1">
      <alignment horizontal="left"/>
    </xf>
    <xf numFmtId="0" fontId="38" fillId="0" borderId="23" xfId="0" applyFont="1" applyBorder="1" applyAlignment="1">
      <alignment horizontal="left"/>
    </xf>
    <xf numFmtId="0" fontId="36" fillId="34" borderId="21" xfId="0" applyFont="1" applyFill="1" applyBorder="1" applyAlignment="1">
      <alignment horizontal="center" vertical="center"/>
    </xf>
    <xf numFmtId="0" fontId="62" fillId="0" borderId="0" xfId="0" applyFont="1" applyAlignment="1">
      <alignment horizontal="left" vertical="center" wrapText="1"/>
    </xf>
    <xf numFmtId="0" fontId="34" fillId="0" borderId="0" xfId="0" applyFont="1" applyAlignment="1">
      <alignment horizontal="left" vertical="center" wrapText="1"/>
    </xf>
    <xf numFmtId="186" fontId="32" fillId="0" borderId="0" xfId="0" applyNumberFormat="1" applyFont="1" applyAlignment="1">
      <alignment horizontal="justify" vertical="center" wrapText="1"/>
    </xf>
    <xf numFmtId="0" fontId="32" fillId="0" borderId="0" xfId="0" applyFont="1" applyAlignment="1">
      <alignment horizontal="left" vertical="top" wrapText="1"/>
    </xf>
    <xf numFmtId="0" fontId="32" fillId="0" borderId="21" xfId="0" applyFont="1" applyBorder="1" applyAlignment="1">
      <alignment horizontal="justify" vertical="center" wrapText="1"/>
    </xf>
    <xf numFmtId="9" fontId="32" fillId="0" borderId="21" xfId="0" applyNumberFormat="1" applyFont="1" applyBorder="1" applyAlignment="1">
      <alignment horizontal="center" vertical="center"/>
    </xf>
    <xf numFmtId="0" fontId="32" fillId="0" borderId="21" xfId="0" applyFont="1" applyBorder="1" applyAlignment="1">
      <alignment horizontal="center" vertical="center"/>
    </xf>
    <xf numFmtId="0" fontId="32" fillId="0" borderId="22" xfId="0" applyFont="1" applyBorder="1" applyAlignment="1">
      <alignment horizontal="center" vertical="center"/>
    </xf>
    <xf numFmtId="0" fontId="32" fillId="0" borderId="23" xfId="0" applyFont="1" applyBorder="1" applyAlignment="1">
      <alignment horizontal="center" vertical="center"/>
    </xf>
    <xf numFmtId="0" fontId="34" fillId="0" borderId="0" xfId="0" applyFont="1" applyAlignment="1">
      <alignment horizontal="left" vertical="top" wrapText="1"/>
    </xf>
    <xf numFmtId="0" fontId="32" fillId="0" borderId="22" xfId="0" applyFont="1" applyBorder="1" applyAlignment="1">
      <alignment horizontal="justify" vertical="center" wrapText="1"/>
    </xf>
    <xf numFmtId="0" fontId="32" fillId="0" borderId="15" xfId="0" applyFont="1" applyBorder="1" applyAlignment="1">
      <alignment horizontal="justify" vertical="center" wrapText="1"/>
    </xf>
    <xf numFmtId="0" fontId="32" fillId="0" borderId="23" xfId="0" applyFont="1" applyBorder="1" applyAlignment="1">
      <alignment horizontal="justify" vertical="center" wrapText="1"/>
    </xf>
    <xf numFmtId="0" fontId="32" fillId="0" borderId="0" xfId="0" applyFont="1" applyAlignment="1">
      <alignment horizontal="justify" vertical="center" wrapText="1"/>
    </xf>
    <xf numFmtId="0" fontId="32" fillId="0" borderId="0" xfId="0" applyFont="1" applyAlignment="1">
      <alignment horizontal="left" vertical="center" wrapText="1"/>
    </xf>
    <xf numFmtId="0" fontId="36" fillId="34" borderId="22" xfId="0" applyFont="1" applyFill="1" applyBorder="1" applyAlignment="1">
      <alignment horizontal="center" vertical="center" wrapText="1"/>
    </xf>
    <xf numFmtId="0" fontId="36" fillId="34" borderId="23" xfId="0" applyFont="1" applyFill="1" applyBorder="1" applyAlignment="1">
      <alignment horizontal="center" vertical="center" wrapText="1"/>
    </xf>
    <xf numFmtId="0" fontId="36" fillId="34" borderId="13" xfId="0" applyFont="1" applyFill="1" applyBorder="1" applyAlignment="1">
      <alignment horizontal="center" vertical="center" wrapText="1"/>
    </xf>
    <xf numFmtId="0" fontId="36" fillId="34" borderId="14" xfId="0" applyFont="1" applyFill="1" applyBorder="1" applyAlignment="1">
      <alignment horizontal="center" vertical="center" wrapText="1"/>
    </xf>
    <xf numFmtId="0" fontId="38" fillId="0" borderId="0" xfId="49" applyFont="1" applyAlignment="1">
      <alignment horizontal="left" vertical="center" wrapText="1"/>
    </xf>
    <xf numFmtId="0" fontId="36" fillId="34" borderId="18" xfId="0" applyFont="1" applyFill="1" applyBorder="1" applyAlignment="1">
      <alignment horizontal="center" vertical="center" wrapText="1"/>
    </xf>
    <xf numFmtId="0" fontId="36" fillId="34" borderId="16" xfId="0" applyFont="1" applyFill="1" applyBorder="1" applyAlignment="1">
      <alignment horizontal="center" vertical="center" wrapText="1"/>
    </xf>
    <xf numFmtId="0" fontId="36" fillId="34" borderId="22" xfId="0" applyFont="1" applyFill="1" applyBorder="1" applyAlignment="1">
      <alignment horizontal="center" vertical="center"/>
    </xf>
    <xf numFmtId="0" fontId="36" fillId="34" borderId="23" xfId="0" applyFont="1" applyFill="1" applyBorder="1" applyAlignment="1">
      <alignment horizontal="center" vertical="center"/>
    </xf>
    <xf numFmtId="0" fontId="76" fillId="0" borderId="10" xfId="0" applyFont="1" applyBorder="1" applyAlignment="1">
      <alignment horizontal="center"/>
    </xf>
  </cellXfs>
  <cellStyles count="313">
    <cellStyle name="          _x000d__x000a_386grabber=VGA.3GR_x000d__x000a_" xfId="66" xr:uid="{00000000-0005-0000-0000-000000000000}"/>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Comma [0] 2" xfId="75" xr:uid="{00000000-0005-0000-0000-00001E000000}"/>
    <cellStyle name="Comma [0] 2 2" xfId="77" xr:uid="{00000000-0005-0000-0000-00001F000000}"/>
    <cellStyle name="Comma [0] 2 2 2" xfId="108" xr:uid="{00000000-0005-0000-0000-000020000000}"/>
    <cellStyle name="Comma [0] 2 2 2 2" xfId="203" xr:uid="{00000000-0005-0000-0000-000021000000}"/>
    <cellStyle name="Comma [0] 2 2 2 3" xfId="156" xr:uid="{00000000-0005-0000-0000-000022000000}"/>
    <cellStyle name="Comma [0] 2 2 3" xfId="190" xr:uid="{00000000-0005-0000-0000-000023000000}"/>
    <cellStyle name="Comma [0] 2 2 4" xfId="178" xr:uid="{00000000-0005-0000-0000-000024000000}"/>
    <cellStyle name="Comma [0] 2 2 5" xfId="146" xr:uid="{00000000-0005-0000-0000-000025000000}"/>
    <cellStyle name="Comma [0] 2 3" xfId="107" xr:uid="{00000000-0005-0000-0000-000026000000}"/>
    <cellStyle name="Comma [0] 2 3 2" xfId="202" xr:uid="{00000000-0005-0000-0000-000027000000}"/>
    <cellStyle name="Comma [0] 2 3 3" xfId="155" xr:uid="{00000000-0005-0000-0000-000028000000}"/>
    <cellStyle name="Comma [0] 2 4" xfId="143" xr:uid="{00000000-0005-0000-0000-000029000000}"/>
    <cellStyle name="Comma [0] 2 5" xfId="177" xr:uid="{00000000-0005-0000-0000-00002A000000}"/>
    <cellStyle name="Comma 2" xfId="50" xr:uid="{00000000-0005-0000-0000-00002B000000}"/>
    <cellStyle name="Comma 2 2" xfId="55" xr:uid="{00000000-0005-0000-0000-00002C000000}"/>
    <cellStyle name="Comma 2 2 2" xfId="95" xr:uid="{00000000-0005-0000-0000-00002D000000}"/>
    <cellStyle name="Comma 2 2 2 2" xfId="113" xr:uid="{00000000-0005-0000-0000-00002E000000}"/>
    <cellStyle name="Comma 2 2 2 2 2" xfId="208" xr:uid="{00000000-0005-0000-0000-00002F000000}"/>
    <cellStyle name="Comma 2 2 2 2 3" xfId="161" xr:uid="{00000000-0005-0000-0000-000030000000}"/>
    <cellStyle name="Comma 2 2 2 3" xfId="194" xr:uid="{00000000-0005-0000-0000-000031000000}"/>
    <cellStyle name="Comma 2 2 2 4" xfId="183" xr:uid="{00000000-0005-0000-0000-000032000000}"/>
    <cellStyle name="Comma 2 2 2 5" xfId="150" xr:uid="{00000000-0005-0000-0000-000033000000}"/>
    <cellStyle name="Comma 2 2 3" xfId="111" xr:uid="{00000000-0005-0000-0000-000034000000}"/>
    <cellStyle name="Comma 2 2 3 2" xfId="206" xr:uid="{00000000-0005-0000-0000-000035000000}"/>
    <cellStyle name="Comma 2 2 3 3" xfId="159" xr:uid="{00000000-0005-0000-0000-000036000000}"/>
    <cellStyle name="Comma 2 2 4" xfId="139" xr:uid="{00000000-0005-0000-0000-000037000000}"/>
    <cellStyle name="Comma 2 2 5" xfId="181" xr:uid="{00000000-0005-0000-0000-000038000000}"/>
    <cellStyle name="Comma 2 2 6" xfId="92" xr:uid="{00000000-0005-0000-0000-000039000000}"/>
    <cellStyle name="Comma 2 2 7" xfId="62" xr:uid="{00000000-0005-0000-0000-00003A000000}"/>
    <cellStyle name="Comma 2 2 8" xfId="222" xr:uid="{EBCBA480-D8EC-43C6-98AE-D73CDD995F5B}"/>
    <cellStyle name="Comma 2 3" xfId="109" xr:uid="{00000000-0005-0000-0000-00003B000000}"/>
    <cellStyle name="Comma 2 3 2" xfId="204" xr:uid="{00000000-0005-0000-0000-00003C000000}"/>
    <cellStyle name="Comma 2 3 3" xfId="157" xr:uid="{00000000-0005-0000-0000-00003D000000}"/>
    <cellStyle name="Comma 2 4" xfId="191" xr:uid="{00000000-0005-0000-0000-00003E000000}"/>
    <cellStyle name="Comma 2 5" xfId="179" xr:uid="{00000000-0005-0000-0000-00003F000000}"/>
    <cellStyle name="Comma 2 6" xfId="147" xr:uid="{00000000-0005-0000-0000-000040000000}"/>
    <cellStyle name="Comma 2 7" xfId="78" xr:uid="{00000000-0005-0000-0000-000041000000}"/>
    <cellStyle name="Comma 2 8" xfId="279" xr:uid="{C184473C-0BA4-4E22-89CA-965FE8EEEA44}"/>
    <cellStyle name="Comma 3" xfId="88" xr:uid="{00000000-0005-0000-0000-000042000000}"/>
    <cellStyle name="Comma 3 2" xfId="128" xr:uid="{00000000-0005-0000-0000-000043000000}"/>
    <cellStyle name="Comma 4" xfId="89" xr:uid="{00000000-0005-0000-0000-000044000000}"/>
    <cellStyle name="Comma 4 2" xfId="129" xr:uid="{00000000-0005-0000-0000-000045000000}"/>
    <cellStyle name="Comma 5" xfId="76" xr:uid="{00000000-0005-0000-0000-000046000000}"/>
    <cellStyle name="Comma 5 2" xfId="126" xr:uid="{00000000-0005-0000-0000-000047000000}"/>
    <cellStyle name="Comma 6" xfId="85" xr:uid="{00000000-0005-0000-0000-000048000000}"/>
    <cellStyle name="Comma 6 2" xfId="127" xr:uid="{00000000-0005-0000-0000-000049000000}"/>
    <cellStyle name="Comma 7" xfId="90" xr:uid="{00000000-0005-0000-0000-00004A000000}"/>
    <cellStyle name="Comma 7 2" xfId="130" xr:uid="{00000000-0005-0000-0000-00004B000000}"/>
    <cellStyle name="Comma 8" xfId="91" xr:uid="{00000000-0005-0000-0000-00004C000000}"/>
    <cellStyle name="Comma 8 2" xfId="131" xr:uid="{00000000-0005-0000-0000-00004D000000}"/>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219" builtinId="8"/>
    <cellStyle name="Incorrecto" xfId="7" builtinId="27" customBuiltin="1"/>
    <cellStyle name="Intermitente" xfId="233" xr:uid="{94A151FA-4EF8-4EA6-B9AF-682D0E8141B0}"/>
    <cellStyle name="Millares" xfId="1" builtinId="3"/>
    <cellStyle name="Millares [0]" xfId="51" builtinId="6"/>
    <cellStyle name="Millares [0] 10" xfId="93" xr:uid="{00000000-0005-0000-0000-000057000000}"/>
    <cellStyle name="Millares [0] 11" xfId="64" xr:uid="{00000000-0005-0000-0000-000058000000}"/>
    <cellStyle name="Millares [0] 12" xfId="59" xr:uid="{00000000-0005-0000-0000-000059000000}"/>
    <cellStyle name="Millares [0] 13" xfId="220" xr:uid="{533AC327-7B37-4970-8B9D-8FE54A9F145A}"/>
    <cellStyle name="Millares [0] 14" xfId="227" xr:uid="{5FEC3437-D501-43B7-9916-C1EC5A54B198}"/>
    <cellStyle name="Millares [0] 15" xfId="252" xr:uid="{3454E67C-4BC4-4DA2-9809-8F4A9DD12994}"/>
    <cellStyle name="Millares [0] 2" xfId="45" xr:uid="{00000000-0005-0000-0000-00005A000000}"/>
    <cellStyle name="Millares [0] 2 2" xfId="54" xr:uid="{00000000-0005-0000-0000-00005B000000}"/>
    <cellStyle name="Millares [0] 2 2 2" xfId="116" xr:uid="{00000000-0005-0000-0000-00005C000000}"/>
    <cellStyle name="Millares [0] 2 2 2 2" xfId="211" xr:uid="{00000000-0005-0000-0000-00005D000000}"/>
    <cellStyle name="Millares [0] 2 2 2 3" xfId="164" xr:uid="{00000000-0005-0000-0000-00005E000000}"/>
    <cellStyle name="Millares [0] 2 2 3" xfId="199" xr:uid="{00000000-0005-0000-0000-00005F000000}"/>
    <cellStyle name="Millares [0] 2 2 4" xfId="153" xr:uid="{00000000-0005-0000-0000-000060000000}"/>
    <cellStyle name="Millares [0] 2 2 5" xfId="105" xr:uid="{00000000-0005-0000-0000-000061000000}"/>
    <cellStyle name="Millares [0] 2 2 6" xfId="61" xr:uid="{00000000-0005-0000-0000-000062000000}"/>
    <cellStyle name="Millares [0] 2 2 7" xfId="221" xr:uid="{5858A0C6-0425-4A40-A063-100A378719E8}"/>
    <cellStyle name="Millares [0] 2 3" xfId="140" xr:uid="{00000000-0005-0000-0000-000063000000}"/>
    <cellStyle name="Millares [0] 2 4" xfId="173" xr:uid="{00000000-0005-0000-0000-000064000000}"/>
    <cellStyle name="Millares [0] 2 5" xfId="94" xr:uid="{00000000-0005-0000-0000-000065000000}"/>
    <cellStyle name="Millares [0] 2 6" xfId="253" xr:uid="{3DEDBCE2-F152-4FCC-A689-201DE9B825F7}"/>
    <cellStyle name="Millares [0] 2 7" xfId="278" xr:uid="{FD041480-9B15-4405-855C-A8AC8B2D953A}"/>
    <cellStyle name="Millares [0] 3" xfId="56" xr:uid="{00000000-0005-0000-0000-000066000000}"/>
    <cellStyle name="Millares [0] 3 2" xfId="115" xr:uid="{00000000-0005-0000-0000-000067000000}"/>
    <cellStyle name="Millares [0] 3 2 2" xfId="210" xr:uid="{00000000-0005-0000-0000-000068000000}"/>
    <cellStyle name="Millares [0] 3 2 3" xfId="163" xr:uid="{00000000-0005-0000-0000-000069000000}"/>
    <cellStyle name="Millares [0] 3 3" xfId="198" xr:uid="{00000000-0005-0000-0000-00006A000000}"/>
    <cellStyle name="Millares [0] 3 4" xfId="182" xr:uid="{00000000-0005-0000-0000-00006B000000}"/>
    <cellStyle name="Millares [0] 3 5" xfId="152" xr:uid="{00000000-0005-0000-0000-00006C000000}"/>
    <cellStyle name="Millares [0] 3 6" xfId="103" xr:uid="{00000000-0005-0000-0000-00006D000000}"/>
    <cellStyle name="Millares [0] 3 7" xfId="67" xr:uid="{00000000-0005-0000-0000-00006E000000}"/>
    <cellStyle name="Millares [0] 3 7 2" xfId="281" xr:uid="{5C468013-6081-4FC4-B9FC-617418ECAE10}"/>
    <cellStyle name="Millares [0] 3 7 3" xfId="297" xr:uid="{3DBAA3CF-0E5E-4367-AB75-35ED69D74A51}"/>
    <cellStyle name="Millares [0] 3 8" xfId="63" xr:uid="{00000000-0005-0000-0000-00006F000000}"/>
    <cellStyle name="Millares [0] 3 9" xfId="223" xr:uid="{B61DE1D2-8F4B-4591-9216-42FC238ED55A}"/>
    <cellStyle name="Millares [0] 4" xfId="112" xr:uid="{00000000-0005-0000-0000-000070000000}"/>
    <cellStyle name="Millares [0] 4 2" xfId="207" xr:uid="{00000000-0005-0000-0000-000071000000}"/>
    <cellStyle name="Millares [0] 4 3" xfId="186" xr:uid="{00000000-0005-0000-0000-000072000000}"/>
    <cellStyle name="Millares [0] 4 4" xfId="160" xr:uid="{00000000-0005-0000-0000-000073000000}"/>
    <cellStyle name="Millares [0] 5" xfId="122" xr:uid="{00000000-0005-0000-0000-000074000000}"/>
    <cellStyle name="Millares [0] 5 2" xfId="212" xr:uid="{00000000-0005-0000-0000-000075000000}"/>
    <cellStyle name="Millares [0] 5 3" xfId="174" xr:uid="{00000000-0005-0000-0000-000076000000}"/>
    <cellStyle name="Millares [0] 5 4" xfId="166" xr:uid="{00000000-0005-0000-0000-000077000000}"/>
    <cellStyle name="Millares [0] 6" xfId="135" xr:uid="{00000000-0005-0000-0000-000078000000}"/>
    <cellStyle name="Millares [0] 6 2" xfId="217" xr:uid="{00000000-0005-0000-0000-000079000000}"/>
    <cellStyle name="Millares [0] 6 3" xfId="187" xr:uid="{00000000-0005-0000-0000-00007A000000}"/>
    <cellStyle name="Millares [0] 6 4" xfId="171" xr:uid="{00000000-0005-0000-0000-00007B000000}"/>
    <cellStyle name="Millares [0] 7" xfId="121" xr:uid="{00000000-0005-0000-0000-00007C000000}"/>
    <cellStyle name="Millares [0] 8" xfId="193" xr:uid="{00000000-0005-0000-0000-00007D000000}"/>
    <cellStyle name="Millares [0] 9" xfId="149" xr:uid="{00000000-0005-0000-0000-00007E000000}"/>
    <cellStyle name="Millares 10" xfId="118" xr:uid="{00000000-0005-0000-0000-00007F000000}"/>
    <cellStyle name="Millares 10 2" xfId="138" xr:uid="{00000000-0005-0000-0000-000080000000}"/>
    <cellStyle name="Millares 10 3" xfId="238" xr:uid="{F89E1AC4-171F-402C-90C1-62318C0BE0F8}"/>
    <cellStyle name="Millares 10 4" xfId="262" xr:uid="{840A4372-C494-4353-92C9-D9CEA8922031}"/>
    <cellStyle name="Millares 11" xfId="144" xr:uid="{00000000-0005-0000-0000-000081000000}"/>
    <cellStyle name="Millares 11 2" xfId="218" xr:uid="{00000000-0005-0000-0000-000082000000}"/>
    <cellStyle name="Millares 11 3" xfId="172" xr:uid="{00000000-0005-0000-0000-000083000000}"/>
    <cellStyle name="Millares 11 4" xfId="263" xr:uid="{34847520-2C6C-4825-AA12-B36D3D3D950D}"/>
    <cellStyle name="Millares 12" xfId="119" xr:uid="{00000000-0005-0000-0000-000084000000}"/>
    <cellStyle name="Millares 12 2" xfId="239" xr:uid="{0A8FE182-B754-44D4-82FB-02E3B92CAAB5}"/>
    <cellStyle name="Millares 12 3" xfId="264" xr:uid="{F9E1B1D1-D274-44CA-A671-0FFCF0B44655}"/>
    <cellStyle name="Millares 13" xfId="189" xr:uid="{00000000-0005-0000-0000-000085000000}"/>
    <cellStyle name="Millares 13 2" xfId="265" xr:uid="{0E677BC7-1F53-463A-A0AB-0D5E1DD7B551}"/>
    <cellStyle name="Millares 14" xfId="188" xr:uid="{00000000-0005-0000-0000-000086000000}"/>
    <cellStyle name="Millares 14 2" xfId="240" xr:uid="{C3EAC7FD-B660-4D84-8560-14EE9D67F5B8}"/>
    <cellStyle name="Millares 14 3" xfId="266" xr:uid="{7668696E-0EA4-4052-960F-3287844A1B2C}"/>
    <cellStyle name="Millares 15" xfId="175" xr:uid="{00000000-0005-0000-0000-000087000000}"/>
    <cellStyle name="Millares 15 2" xfId="236" xr:uid="{946AE1D4-62FB-4218-9248-4C357B109A9F}"/>
    <cellStyle name="Millares 15 3" xfId="260" xr:uid="{CCE55111-C80B-4AD1-832C-4594A8E7CB01}"/>
    <cellStyle name="Millares 16" xfId="145" xr:uid="{00000000-0005-0000-0000-000088000000}"/>
    <cellStyle name="Millares 16 2" xfId="258" xr:uid="{9BE3839D-45E8-4D51-ADEE-D5752B4755CB}"/>
    <cellStyle name="Millares 17" xfId="165" xr:uid="{00000000-0005-0000-0000-000089000000}"/>
    <cellStyle name="Millares 17 2" xfId="268" xr:uid="{9C5B2A9C-2A0E-4377-BF0A-ACEE7511400A}"/>
    <cellStyle name="Millares 18" xfId="74" xr:uid="{00000000-0005-0000-0000-00008A000000}"/>
    <cellStyle name="Millares 18 2" xfId="269" xr:uid="{F1327F97-B6B0-42A2-BD74-B7CCA9C0764B}"/>
    <cellStyle name="Millares 19" xfId="241" xr:uid="{D353631E-20F0-4335-B0A9-39605EECB811}"/>
    <cellStyle name="Millares 19 2" xfId="100" xr:uid="{00000000-0005-0000-0000-00008B000000}"/>
    <cellStyle name="Millares 19 2 2" xfId="114" xr:uid="{00000000-0005-0000-0000-00008C000000}"/>
    <cellStyle name="Millares 19 2 2 2" xfId="209" xr:uid="{00000000-0005-0000-0000-00008D000000}"/>
    <cellStyle name="Millares 19 2 2 3" xfId="162" xr:uid="{00000000-0005-0000-0000-00008E000000}"/>
    <cellStyle name="Millares 19 2 3" xfId="197" xr:uid="{00000000-0005-0000-0000-00008F000000}"/>
    <cellStyle name="Millares 19 2 4" xfId="151" xr:uid="{00000000-0005-0000-0000-000090000000}"/>
    <cellStyle name="Millares 19 3" xfId="267" xr:uid="{94AB01B8-3499-4352-A699-B26EB29B6490}"/>
    <cellStyle name="Millares 2" xfId="52" xr:uid="{00000000-0005-0000-0000-000091000000}"/>
    <cellStyle name="Millares 2 2" xfId="80" xr:uid="{00000000-0005-0000-0000-000092000000}"/>
    <cellStyle name="Millares 2 2 2" xfId="110" xr:uid="{00000000-0005-0000-0000-000093000000}"/>
    <cellStyle name="Millares 2 2 2 2" xfId="205" xr:uid="{00000000-0005-0000-0000-000094000000}"/>
    <cellStyle name="Millares 2 2 2 3" xfId="158" xr:uid="{00000000-0005-0000-0000-000095000000}"/>
    <cellStyle name="Millares 2 2 3" xfId="192" xr:uid="{00000000-0005-0000-0000-000096000000}"/>
    <cellStyle name="Millares 2 2 4" xfId="180" xr:uid="{00000000-0005-0000-0000-000097000000}"/>
    <cellStyle name="Millares 2 2 5" xfId="148" xr:uid="{00000000-0005-0000-0000-000098000000}"/>
    <cellStyle name="Millares 2 2 6" xfId="234" xr:uid="{18A17BDE-4AFE-4105-8031-2614AE7AB7D5}"/>
    <cellStyle name="Millares 2 3" xfId="99" xr:uid="{00000000-0005-0000-0000-000099000000}"/>
    <cellStyle name="Millares 2 4" xfId="104" xr:uid="{00000000-0005-0000-0000-00009A000000}"/>
    <cellStyle name="Millares 2 4 2" xfId="120" xr:uid="{00000000-0005-0000-0000-00009B000000}"/>
    <cellStyle name="Millares 2 5" xfId="79" xr:uid="{00000000-0005-0000-0000-00009C000000}"/>
    <cellStyle name="Millares 2 6" xfId="65" xr:uid="{00000000-0005-0000-0000-00009D000000}"/>
    <cellStyle name="Millares 2 6 2" xfId="280" xr:uid="{04138993-C3D6-4514-B0D0-A4AB1529118F}"/>
    <cellStyle name="Millares 2 6 3" xfId="296" xr:uid="{3BAF7996-4B1A-45BD-8647-1BB3CD87DDE8}"/>
    <cellStyle name="Millares 2 7" xfId="230" xr:uid="{AE2CFA9B-6AA0-4C9F-A1DE-3D576D621215}"/>
    <cellStyle name="Millares 20" xfId="242" xr:uid="{AFE56A2A-0F8C-4C66-A701-BD9C1AE446A5}"/>
    <cellStyle name="Millares 20 2" xfId="270" xr:uid="{60EEF03B-1E6C-491F-A70C-3AE1F59F8334}"/>
    <cellStyle name="Millares 21" xfId="243" xr:uid="{6F3018C4-4526-411C-B597-3456D557B903}"/>
    <cellStyle name="Millares 21 2" xfId="271" xr:uid="{75CC66A2-8A49-4B63-988D-3ABBA59A6E48}"/>
    <cellStyle name="Millares 22" xfId="244" xr:uid="{6BB67C86-C3FE-4B0C-BCCE-E3AEAE8F4FA9}"/>
    <cellStyle name="Millares 22 2" xfId="272" xr:uid="{E513D3BB-F3BC-491F-A979-8BD4DC19F404}"/>
    <cellStyle name="Millares 23" xfId="245" xr:uid="{BE69D1DC-B4F6-49C2-AB95-D8D490467B0D}"/>
    <cellStyle name="Millares 23 2" xfId="273" xr:uid="{EC271573-42C2-4D30-BBCA-BBB2783F2388}"/>
    <cellStyle name="Millares 24" xfId="246" xr:uid="{2FD5F84B-0C8B-4A1B-8E37-1FFDF4C17728}"/>
    <cellStyle name="Millares 24 2" xfId="274" xr:uid="{7924B6C1-BD29-4571-A2FB-1CD64442FAD4}"/>
    <cellStyle name="Millares 25" xfId="247" xr:uid="{798518AA-3D5C-4EC8-B9E6-C7C0E802AAA5}"/>
    <cellStyle name="Millares 25 2" xfId="275" xr:uid="{A4229EE5-58AC-4E1F-9C3D-D0A45FEDB29F}"/>
    <cellStyle name="Millares 26" xfId="248" xr:uid="{024BC83D-53A2-4289-A36E-32A0CF128D96}"/>
    <cellStyle name="Millares 26 2" xfId="276" xr:uid="{5EA944F1-2CB9-4C64-B827-E6E5A851BBFC}"/>
    <cellStyle name="Millares 27" xfId="249" xr:uid="{F1CF6570-A74C-4AB9-810D-8DAD2CE9E392}"/>
    <cellStyle name="Millares 27 2" xfId="277" xr:uid="{B3B53473-43C5-475F-8504-F655DF7EF2B4}"/>
    <cellStyle name="Millares 28" xfId="225" xr:uid="{93935302-E881-46F2-971F-5E6328708844}"/>
    <cellStyle name="Millares 28 2" xfId="294" xr:uid="{9A2515E8-72B9-4489-9238-71B1D5679726}"/>
    <cellStyle name="Millares 28 3" xfId="310" xr:uid="{CB346899-AEAC-4EA6-913D-7BB85BCFFC23}"/>
    <cellStyle name="Millares 29" xfId="251" xr:uid="{197BCD71-CA16-4560-98DB-CD53FAC7289F}"/>
    <cellStyle name="Millares 29 2" xfId="295" xr:uid="{87C2B8E4-F291-4C85-A474-1972802EC672}"/>
    <cellStyle name="Millares 29 3" xfId="311" xr:uid="{18283572-2499-431C-B00F-B420441F98B2}"/>
    <cellStyle name="Millares 3" xfId="69" xr:uid="{00000000-0005-0000-0000-00009E000000}"/>
    <cellStyle name="Millares 3 2" xfId="81" xr:uid="{00000000-0005-0000-0000-00009F000000}"/>
    <cellStyle name="Millares 3 3" xfId="232" xr:uid="{42D530DE-8001-4B3F-B1A7-377131F275AB}"/>
    <cellStyle name="Millares 3 4" xfId="283" xr:uid="{466A233E-0654-458D-A1B2-E4FD7964183B}"/>
    <cellStyle name="Millares 3 5" xfId="299" xr:uid="{49A411F5-DA68-45EF-978F-B5416DBC235E}"/>
    <cellStyle name="Millares 30" xfId="312" xr:uid="{3008C1A6-932B-4B68-AFD4-BFD44C6715E5}"/>
    <cellStyle name="Millares 4" xfId="68" xr:uid="{00000000-0005-0000-0000-0000A0000000}"/>
    <cellStyle name="Millares 4 2" xfId="137" xr:uid="{00000000-0005-0000-0000-0000A1000000}"/>
    <cellStyle name="Millares 4 2 2" xfId="289" xr:uid="{6E6634A4-FD4D-4D49-92B5-C7435CA74804}"/>
    <cellStyle name="Millares 4 2 3" xfId="305" xr:uid="{CF73A961-D993-4D2D-A878-E0125C2509DD}"/>
    <cellStyle name="Millares 4 3" xfId="125" xr:uid="{00000000-0005-0000-0000-0000A2000000}"/>
    <cellStyle name="Millares 4 3 2" xfId="214" xr:uid="{00000000-0005-0000-0000-0000A3000000}"/>
    <cellStyle name="Millares 4 3 3" xfId="168" xr:uid="{00000000-0005-0000-0000-0000A4000000}"/>
    <cellStyle name="Millares 4 4" xfId="196" xr:uid="{00000000-0005-0000-0000-0000A5000000}"/>
    <cellStyle name="Millares 4 4 2" xfId="292" xr:uid="{99E8795E-68D5-4A96-A09D-C064A96984AB}"/>
    <cellStyle name="Millares 4 4 3" xfId="308" xr:uid="{FF7485EA-7C78-4CD0-A428-3F38211697D4}"/>
    <cellStyle name="Millares 4 5" xfId="176" xr:uid="{00000000-0005-0000-0000-0000A6000000}"/>
    <cellStyle name="Millares 4 6" xfId="254" xr:uid="{46F34B55-4A05-4E79-9492-1CB476278F03}"/>
    <cellStyle name="Millares 4 7" xfId="282" xr:uid="{51174E53-2A4E-4EEB-B8FF-A8B7EE1258E2}"/>
    <cellStyle name="Millares 4 8" xfId="298" xr:uid="{B93E76D8-0CAB-4C3C-8BB4-0AD2A9C5BAEC}"/>
    <cellStyle name="Millares 5" xfId="71" xr:uid="{00000000-0005-0000-0000-0000A7000000}"/>
    <cellStyle name="Millares 5 2" xfId="141" xr:uid="{00000000-0005-0000-0000-0000A8000000}"/>
    <cellStyle name="Millares 5 2 2" xfId="290" xr:uid="{5F273D19-42A1-40F0-BEC4-5E434668149F}"/>
    <cellStyle name="Millares 5 2 3" xfId="306" xr:uid="{35B02D91-CEA8-4718-8A95-55C95CAC7E2B}"/>
    <cellStyle name="Millares 5 3" xfId="133" xr:uid="{00000000-0005-0000-0000-0000A9000000}"/>
    <cellStyle name="Millares 5 3 2" xfId="215" xr:uid="{00000000-0005-0000-0000-0000AA000000}"/>
    <cellStyle name="Millares 5 3 3" xfId="169" xr:uid="{00000000-0005-0000-0000-0000AB000000}"/>
    <cellStyle name="Millares 5 4" xfId="195" xr:uid="{00000000-0005-0000-0000-0000AC000000}"/>
    <cellStyle name="Millares 5 4 2" xfId="291" xr:uid="{E7F4D03B-EE78-440A-9C0A-605BAC931B0A}"/>
    <cellStyle name="Millares 5 4 3" xfId="307" xr:uid="{951E880D-FAAA-453F-A71B-AF76EB317762}"/>
    <cellStyle name="Millares 5 5" xfId="184" xr:uid="{00000000-0005-0000-0000-0000AD000000}"/>
    <cellStyle name="Millares 5 6" xfId="256" xr:uid="{B3750237-F313-4C86-B006-E98336396A37}"/>
    <cellStyle name="Millares 5 7" xfId="285" xr:uid="{E18E9B70-EF14-4E8F-B3F8-F415EC858A21}"/>
    <cellStyle name="Millares 5 8" xfId="301" xr:uid="{4B947004-C12D-4BC1-9EB4-094814EE2284}"/>
    <cellStyle name="Millares 6" xfId="72" xr:uid="{00000000-0005-0000-0000-0000AE000000}"/>
    <cellStyle name="Millares 6 2" xfId="124" xr:uid="{00000000-0005-0000-0000-0000AF000000}"/>
    <cellStyle name="Millares 6 2 2" xfId="288" xr:uid="{A8C869B9-1DF2-40AE-8D06-A4457E06C9FB}"/>
    <cellStyle name="Millares 6 2 3" xfId="304" xr:uid="{080FA003-1958-4EE8-9EFC-34CCA5D104B9}"/>
    <cellStyle name="Millares 6 3" xfId="134" xr:uid="{00000000-0005-0000-0000-0000B0000000}"/>
    <cellStyle name="Millares 6 3 2" xfId="216" xr:uid="{00000000-0005-0000-0000-0000B1000000}"/>
    <cellStyle name="Millares 6 3 3" xfId="170" xr:uid="{00000000-0005-0000-0000-0000B2000000}"/>
    <cellStyle name="Millares 6 4" xfId="200" xr:uid="{00000000-0005-0000-0000-0000B3000000}"/>
    <cellStyle name="Millares 6 4 2" xfId="293" xr:uid="{7F1488EA-677F-4B04-90A6-8BAD7A4A67A9}"/>
    <cellStyle name="Millares 6 4 3" xfId="309" xr:uid="{D57A74FE-B7FF-48C9-976C-099E921BDD86}"/>
    <cellStyle name="Millares 6 5" xfId="185" xr:uid="{00000000-0005-0000-0000-0000B4000000}"/>
    <cellStyle name="Millares 6 6" xfId="255" xr:uid="{7201327A-6B35-4395-851E-D5672FB6226E}"/>
    <cellStyle name="Millares 6 7" xfId="286" xr:uid="{3C82455A-C1A4-4DAE-A72E-142602447639}"/>
    <cellStyle name="Millares 6 8" xfId="302" xr:uid="{32EE32A1-0DE2-4620-BF65-9C3120950F7D}"/>
    <cellStyle name="Millares 7" xfId="70" xr:uid="{00000000-0005-0000-0000-0000B5000000}"/>
    <cellStyle name="Millares 7 2" xfId="123" xr:uid="{00000000-0005-0000-0000-0000B6000000}"/>
    <cellStyle name="Millares 7 2 2" xfId="213" xr:uid="{00000000-0005-0000-0000-0000B7000000}"/>
    <cellStyle name="Millares 7 2 3" xfId="167" xr:uid="{00000000-0005-0000-0000-0000B8000000}"/>
    <cellStyle name="Millares 7 3" xfId="136" xr:uid="{00000000-0005-0000-0000-0000B9000000}"/>
    <cellStyle name="Millares 7 4" xfId="201" xr:uid="{00000000-0005-0000-0000-0000BA000000}"/>
    <cellStyle name="Millares 7 5" xfId="154" xr:uid="{00000000-0005-0000-0000-0000BB000000}"/>
    <cellStyle name="Millares 7 6" xfId="106" xr:uid="{00000000-0005-0000-0000-0000BC000000}"/>
    <cellStyle name="Millares 7 7" xfId="259" xr:uid="{1DCEDEB8-C9FC-4051-9947-7A5A31B4DB58}"/>
    <cellStyle name="Millares 7 8" xfId="284" xr:uid="{BE5D7B4A-A2CA-4CEC-AA08-061AC462C3F0}"/>
    <cellStyle name="Millares 7 9" xfId="300" xr:uid="{78DCBF90-891F-4A0E-A09B-D2041AE6335F}"/>
    <cellStyle name="Millares 8" xfId="73" xr:uid="{00000000-0005-0000-0000-0000BD000000}"/>
    <cellStyle name="Millares 8 2" xfId="142" xr:uid="{00000000-0005-0000-0000-0000BE000000}"/>
    <cellStyle name="Millares 8 3" xfId="117" xr:uid="{00000000-0005-0000-0000-0000BF000000}"/>
    <cellStyle name="Millares 8 4" xfId="235" xr:uid="{264DF5EE-632E-4DF4-8E06-FDAC8D70C6F0}"/>
    <cellStyle name="Millares 8 5" xfId="257" xr:uid="{9934C2B5-DADB-42C6-86C6-AD4283C71CD7}"/>
    <cellStyle name="Millares 8 6" xfId="287" xr:uid="{3242D2A8-E2DA-4261-A9DE-E8B681BE9CD8}"/>
    <cellStyle name="Millares 8 7" xfId="303" xr:uid="{F94B66A9-6237-4FE6-BA75-F549B64DDFCC}"/>
    <cellStyle name="Millares 9" xfId="98" xr:uid="{00000000-0005-0000-0000-0000C0000000}"/>
    <cellStyle name="Millares 9 2" xfId="132" xr:uid="{00000000-0005-0000-0000-0000C1000000}"/>
    <cellStyle name="Millares 9 3" xfId="237" xr:uid="{B271002A-FD23-4955-8DD6-0A797EDE8A38}"/>
    <cellStyle name="Millares 9 4" xfId="261" xr:uid="{C87D2166-1F52-485A-BA69-4BFC3A2F2DD0}"/>
    <cellStyle name="Neutral" xfId="8" builtinId="28" customBuiltin="1"/>
    <cellStyle name="Normal" xfId="0" builtinId="0"/>
    <cellStyle name="Normal 10" xfId="97" xr:uid="{00000000-0005-0000-0000-0000C4000000}"/>
    <cellStyle name="Normal 12" xfId="46" xr:uid="{00000000-0005-0000-0000-0000C5000000}"/>
    <cellStyle name="Normal 15" xfId="47" xr:uid="{00000000-0005-0000-0000-0000C6000000}"/>
    <cellStyle name="Normal 2" xfId="49" xr:uid="{00000000-0005-0000-0000-0000C7000000}"/>
    <cellStyle name="Normal 2 10" xfId="96" xr:uid="{00000000-0005-0000-0000-0000C8000000}"/>
    <cellStyle name="Normal 2 2" xfId="82" xr:uid="{00000000-0005-0000-0000-0000C9000000}"/>
    <cellStyle name="Normal 2 2 2" xfId="102" xr:uid="{00000000-0005-0000-0000-0000CA000000}"/>
    <cellStyle name="Normal 2 3" xfId="101" xr:uid="{00000000-0005-0000-0000-0000CB000000}"/>
    <cellStyle name="Normal 2 4" xfId="48" xr:uid="{00000000-0005-0000-0000-0000CC000000}"/>
    <cellStyle name="Normal 3" xfId="53" xr:uid="{00000000-0005-0000-0000-0000CD000000}"/>
    <cellStyle name="Normal 3 2" xfId="84" xr:uid="{00000000-0005-0000-0000-0000CE000000}"/>
    <cellStyle name="Normal 3 3" xfId="43" xr:uid="{00000000-0005-0000-0000-0000CF000000}"/>
    <cellStyle name="Normal 3 4" xfId="83" xr:uid="{00000000-0005-0000-0000-0000D0000000}"/>
    <cellStyle name="Normal 3 5" xfId="60" xr:uid="{00000000-0005-0000-0000-0000D1000000}"/>
    <cellStyle name="Normal 3 6" xfId="228" xr:uid="{DF3E7687-2F52-4559-82FE-CBE95AF99F3B}"/>
    <cellStyle name="Normal 4" xfId="224" xr:uid="{E340E249-0356-499E-B30A-E1CF501D5CC6}"/>
    <cellStyle name="Normal 5" xfId="87" xr:uid="{00000000-0005-0000-0000-0000D2000000}"/>
    <cellStyle name="Normal_Estados Fiscal 1999" xfId="44" xr:uid="{00000000-0005-0000-0000-0000D3000000}"/>
    <cellStyle name="Notas" xfId="15" builtinId="10" customBuiltin="1"/>
    <cellStyle name="Porcentaje" xfId="57" builtinId="5"/>
    <cellStyle name="Porcentaje 2" xfId="231" xr:uid="{AD77E989-2AF8-4620-B79C-5B02C6FEF008}"/>
    <cellStyle name="Porcentaje 3" xfId="229" xr:uid="{9B28AB8C-ECBA-41A4-9716-2DDE5999E149}"/>
    <cellStyle name="Porcentaje 4" xfId="250" xr:uid="{7DBC0A53-6502-4362-A54A-FA56F013D49A}"/>
    <cellStyle name="Porcentaje 5" xfId="226" xr:uid="{1E263A1A-9199-468D-A226-D5859B38BCC2}"/>
    <cellStyle name="Porcentual 2" xfId="86" xr:uid="{00000000-0005-0000-0000-0000D7000000}"/>
    <cellStyle name="Salida" xfId="10" builtinId="21" customBuiltin="1"/>
    <cellStyle name="Texto de advertencia" xfId="14" builtinId="11" customBuiltin="1"/>
    <cellStyle name="Texto explicativo" xfId="16" builtinId="53" customBuiltin="1"/>
    <cellStyle name="Título" xfId="58" builtinId="15" customBuiltin="1"/>
    <cellStyle name="Título 2" xfId="3" builtinId="17" customBuiltin="1"/>
    <cellStyle name="Título 3" xfId="4" builtinId="18" customBuiltin="1"/>
    <cellStyle name="Título 4" xfId="42" xr:uid="{00000000-0005-0000-0000-0000D9000000}"/>
    <cellStyle name="Total" xfId="17" builtinId="25" customBuiltin="1"/>
  </cellStyles>
  <dxfs count="11">
    <dxf>
      <fill>
        <patternFill patternType="solid">
          <fgColor theme="8" tint="0.79998168889431442"/>
          <bgColor theme="8" tint="0.79998168889431442"/>
        </patternFill>
      </fill>
      <border>
        <bottom style="thin">
          <color theme="8" tint="0.39997558519241921"/>
        </bottom>
      </border>
    </dxf>
    <dxf>
      <fill>
        <patternFill patternType="solid">
          <fgColor theme="8" tint="0.79998168889431442"/>
          <bgColor theme="8" tint="0.79998168889431442"/>
        </patternFill>
      </fill>
      <border>
        <bottom style="thin">
          <color theme="8" tint="0.39997558519241921"/>
        </bottom>
      </border>
    </dxf>
    <dxf>
      <font>
        <b/>
        <color theme="1"/>
      </font>
      <fill>
        <patternFill patternType="none">
          <bgColor auto="1"/>
        </patternFill>
      </fill>
    </dxf>
    <dxf>
      <font>
        <b/>
        <color theme="1"/>
      </font>
      <fill>
        <patternFill patternType="none">
          <bgColor auto="1"/>
        </patternFill>
      </fill>
      <border>
        <bottom style="thin">
          <color theme="8" tint="0.39997558519241921"/>
        </bottom>
      </border>
    </dxf>
    <dxf>
      <font>
        <b/>
        <color theme="1"/>
      </font>
      <fill>
        <patternFill>
          <bgColor theme="7" tint="0.79998168889431442"/>
        </patternFill>
      </fill>
    </dxf>
    <dxf>
      <font>
        <b/>
        <color theme="1"/>
      </font>
      <fill>
        <patternFill>
          <bgColor theme="0" tint="-0.14996795556505021"/>
        </patternFill>
      </fill>
      <border>
        <top style="thin">
          <color theme="8"/>
        </top>
        <bottom style="thin">
          <color theme="8"/>
        </bottom>
      </border>
    </dxf>
    <dxf>
      <fill>
        <patternFill patternType="solid">
          <fgColor theme="0"/>
          <bgColor theme="0"/>
        </patternFill>
      </fill>
    </dxf>
    <dxf>
      <fill>
        <patternFill patternType="none">
          <fgColor indexed="64"/>
          <bgColor auto="1"/>
        </patternFill>
      </fill>
      <border>
        <left style="thin">
          <color theme="0" tint="-0.249977111117893"/>
        </left>
        <right style="thin">
          <color theme="0" tint="-0.249977111117893"/>
        </right>
      </border>
    </dxf>
    <dxf>
      <fill>
        <patternFill patternType="none">
          <fgColor auto="1"/>
          <bgColor auto="1"/>
        </patternFill>
      </fill>
    </dxf>
    <dxf>
      <font>
        <b/>
        <color theme="1"/>
      </font>
      <fill>
        <patternFill patternType="solid">
          <fgColor theme="8" tint="0.79998168889431442"/>
          <bgColor theme="8" tint="0.79998168889431442"/>
        </patternFill>
      </fill>
      <border>
        <top style="thin">
          <color theme="8" tint="0.39997558519241921"/>
        </top>
      </border>
    </dxf>
    <dxf>
      <font>
        <b/>
        <color theme="1"/>
      </font>
      <fill>
        <patternFill patternType="solid">
          <fgColor theme="8" tint="0.79998168889431442"/>
          <bgColor theme="8" tint="0.79998168889431442"/>
        </patternFill>
      </fill>
      <border>
        <bottom style="thin">
          <color theme="8" tint="0.39997558519241921"/>
        </bottom>
      </border>
    </dxf>
  </dxfs>
  <tableStyles count="1" defaultTableStyle="TableStyleMedium2" defaultPivotStyle="PivotStyleLight16">
    <tableStyle name="PivotStyleLight20 2" table="0" count="11" xr9:uid="{1F81D687-3064-439C-AD23-60B04D144522}">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00FF00"/>
      <color rgb="FFCCFF66"/>
      <color rgb="FF336699"/>
      <color rgb="FFCC0000"/>
      <color rgb="FF003366"/>
      <color rgb="FF006699"/>
      <color rgb="FF000066"/>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740229</xdr:colOff>
      <xdr:row>0</xdr:row>
      <xdr:rowOff>136753</xdr:rowOff>
    </xdr:from>
    <xdr:to>
      <xdr:col>5</xdr:col>
      <xdr:colOff>3</xdr:colOff>
      <xdr:row>4</xdr:row>
      <xdr:rowOff>33544</xdr:rowOff>
    </xdr:to>
    <xdr:pic>
      <xdr:nvPicPr>
        <xdr:cNvPr id="2" name="Imagen 1">
          <a:extLst>
            <a:ext uri="{FF2B5EF4-FFF2-40B4-BE49-F238E27FC236}">
              <a16:creationId xmlns:a16="http://schemas.microsoft.com/office/drawing/2014/main" id="{5E588BD6-4690-447F-8713-242A88A2F9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79572" y="136753"/>
          <a:ext cx="2177144" cy="68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21771</xdr:colOff>
      <xdr:row>0</xdr:row>
      <xdr:rowOff>76200</xdr:rowOff>
    </xdr:from>
    <xdr:to>
      <xdr:col>4</xdr:col>
      <xdr:colOff>1302407</xdr:colOff>
      <xdr:row>3</xdr:row>
      <xdr:rowOff>162469</xdr:rowOff>
    </xdr:to>
    <xdr:pic>
      <xdr:nvPicPr>
        <xdr:cNvPr id="2" name="Imagen 1">
          <a:extLst>
            <a:ext uri="{FF2B5EF4-FFF2-40B4-BE49-F238E27FC236}">
              <a16:creationId xmlns:a16="http://schemas.microsoft.com/office/drawing/2014/main" id="{ECE2FD1C-E885-441A-A4F0-7003847523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66657" y="76200"/>
          <a:ext cx="2706664" cy="6740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348342</xdr:colOff>
      <xdr:row>0</xdr:row>
      <xdr:rowOff>108859</xdr:rowOff>
    </xdr:from>
    <xdr:to>
      <xdr:col>8</xdr:col>
      <xdr:colOff>1514746</xdr:colOff>
      <xdr:row>4</xdr:row>
      <xdr:rowOff>2</xdr:rowOff>
    </xdr:to>
    <xdr:pic>
      <xdr:nvPicPr>
        <xdr:cNvPr id="2" name="Imagen 1">
          <a:extLst>
            <a:ext uri="{FF2B5EF4-FFF2-40B4-BE49-F238E27FC236}">
              <a16:creationId xmlns:a16="http://schemas.microsoft.com/office/drawing/2014/main" id="{9D4324B6-497F-4EC6-9764-D104722815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8171" y="108859"/>
          <a:ext cx="2559775" cy="674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522514</xdr:colOff>
      <xdr:row>0</xdr:row>
      <xdr:rowOff>66268</xdr:rowOff>
    </xdr:from>
    <xdr:to>
      <xdr:col>3</xdr:col>
      <xdr:colOff>1377587</xdr:colOff>
      <xdr:row>3</xdr:row>
      <xdr:rowOff>159001</xdr:rowOff>
    </xdr:to>
    <xdr:pic>
      <xdr:nvPicPr>
        <xdr:cNvPr id="2" name="Imagen 1">
          <a:extLst>
            <a:ext uri="{FF2B5EF4-FFF2-40B4-BE49-F238E27FC236}">
              <a16:creationId xmlns:a16="http://schemas.microsoft.com/office/drawing/2014/main" id="{D67F4C01-3210-44B1-93CE-BAD9569769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3257" y="66268"/>
          <a:ext cx="2302873" cy="68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163285</xdr:colOff>
      <xdr:row>0</xdr:row>
      <xdr:rowOff>97971</xdr:rowOff>
    </xdr:from>
    <xdr:to>
      <xdr:col>7</xdr:col>
      <xdr:colOff>292008</xdr:colOff>
      <xdr:row>3</xdr:row>
      <xdr:rowOff>189410</xdr:rowOff>
    </xdr:to>
    <xdr:pic>
      <xdr:nvPicPr>
        <xdr:cNvPr id="2" name="Imagen 1">
          <a:extLst>
            <a:ext uri="{FF2B5EF4-FFF2-40B4-BE49-F238E27FC236}">
              <a16:creationId xmlns:a16="http://schemas.microsoft.com/office/drawing/2014/main" id="{8B2F241B-E48E-4047-B6A2-1D036CD5F2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83285" y="97971"/>
          <a:ext cx="3677466" cy="6792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Rojo">
      <a:dk1>
        <a:sysClr val="windowText" lastClr="000000"/>
      </a:dk1>
      <a:lt1>
        <a:sysClr val="window" lastClr="FFFFFF"/>
      </a:lt1>
      <a:dk2>
        <a:srgbClr val="323232"/>
      </a:dk2>
      <a:lt2>
        <a:srgbClr val="E5C243"/>
      </a:lt2>
      <a:accent1>
        <a:srgbClr val="A5300F"/>
      </a:accent1>
      <a:accent2>
        <a:srgbClr val="D55816"/>
      </a:accent2>
      <a:accent3>
        <a:srgbClr val="E19825"/>
      </a:accent3>
      <a:accent4>
        <a:srgbClr val="B19C7D"/>
      </a:accent4>
      <a:accent5>
        <a:srgbClr val="7F5F52"/>
      </a:accent5>
      <a:accent6>
        <a:srgbClr val="B27D49"/>
      </a:accent6>
      <a:hlink>
        <a:srgbClr val="6B9F25"/>
      </a:hlink>
      <a:folHlink>
        <a:srgbClr val="B26B0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lsc/AppData/Local/Temp/Rar$DIa25272.20788/EEFF_Sudameris_AFPISA_SOLCITY_042024.xlsx" TargetMode="External"/><Relationship Id="rId3" Type="http://schemas.openxmlformats.org/officeDocument/2006/relationships/hyperlink" Target="../../lsc/AppData/Local/Temp/Rar$DIa25272.20788/EEFF_Sudameris_AFPISA_SOLCITY_042024.xlsx" TargetMode="External"/><Relationship Id="rId7" Type="http://schemas.openxmlformats.org/officeDocument/2006/relationships/hyperlink" Target="../../lsc/AppData/Local/Temp/Rar$DIa25272.20788/EEFF_Sudameris_AFPISA_SOLCITY_042024.xlsx"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lsc/AppData/Local/Temp/Rar$DIa25272.20788/EEFF_Sudameris_AFPISA_SOLCITY_042024.xlsx" TargetMode="External"/><Relationship Id="rId5" Type="http://schemas.openxmlformats.org/officeDocument/2006/relationships/hyperlink" Target="../../lsc/AppData/Local/Temp/Rar$DIa25272.20788/EEFF_Sudameris_AFPISA_SOLCITY_042024.xlsx" TargetMode="External"/><Relationship Id="rId4" Type="http://schemas.openxmlformats.org/officeDocument/2006/relationships/hyperlink" Target="../../lsc/AppData/Local/Temp/Rar$DIa25272.20788/EEFF_Sudameris_AFPISA_SOLCITY_042024.xlsx" TargetMode="External"/><Relationship Id="rId9"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N28"/>
  <sheetViews>
    <sheetView showGridLines="0" tabSelected="1" zoomScale="70" zoomScaleNormal="70" workbookViewId="0">
      <selection activeCell="O8" sqref="O8"/>
    </sheetView>
  </sheetViews>
  <sheetFormatPr baseColWidth="10" defaultColWidth="11.5703125" defaultRowHeight="16.5"/>
  <cols>
    <col min="1" max="1" width="2.7109375" style="41" customWidth="1"/>
    <col min="2" max="2" width="11.5703125" style="41"/>
    <col min="3" max="3" width="5" style="41" customWidth="1"/>
    <col min="4" max="11" width="11.5703125" style="41"/>
    <col min="12" max="12" width="13.7109375" style="41" customWidth="1"/>
    <col min="13" max="13" width="11.5703125" style="41"/>
    <col min="14" max="14" width="22.5703125" style="41" customWidth="1"/>
    <col min="15" max="16384" width="11.5703125" style="41"/>
  </cols>
  <sheetData>
    <row r="1" spans="2:14">
      <c r="B1" s="42"/>
      <c r="C1" s="42"/>
      <c r="D1" s="42"/>
      <c r="E1" s="42"/>
      <c r="F1" s="42"/>
      <c r="G1" s="42"/>
      <c r="H1" s="42"/>
      <c r="I1" s="42"/>
      <c r="J1" s="42"/>
      <c r="K1" s="42"/>
      <c r="L1" s="42"/>
      <c r="M1" s="42"/>
      <c r="N1" s="42"/>
    </row>
    <row r="2" spans="2:14" ht="25.5">
      <c r="B2" s="84"/>
      <c r="C2" s="84"/>
      <c r="D2" s="361" t="s">
        <v>215</v>
      </c>
      <c r="E2" s="361"/>
      <c r="F2" s="361"/>
      <c r="G2" s="361"/>
      <c r="H2" s="361"/>
      <c r="I2" s="361"/>
      <c r="J2" s="361"/>
      <c r="K2" s="361"/>
      <c r="L2" s="361"/>
      <c r="M2" s="361"/>
      <c r="N2" s="361"/>
    </row>
    <row r="3" spans="2:14" ht="25.5">
      <c r="B3" s="84"/>
      <c r="C3" s="84"/>
      <c r="D3" s="361"/>
      <c r="E3" s="361"/>
      <c r="F3" s="361"/>
      <c r="G3" s="361"/>
      <c r="H3" s="361"/>
      <c r="I3" s="361"/>
      <c r="J3" s="361"/>
      <c r="K3" s="361"/>
      <c r="L3" s="361"/>
      <c r="M3" s="361"/>
      <c r="N3" s="361"/>
    </row>
    <row r="4" spans="2:14" ht="25.5">
      <c r="B4" s="84"/>
      <c r="C4" s="84"/>
      <c r="D4" s="361"/>
      <c r="E4" s="361"/>
      <c r="F4" s="361"/>
      <c r="G4" s="361"/>
      <c r="H4" s="361"/>
      <c r="I4" s="361"/>
      <c r="J4" s="361"/>
      <c r="K4" s="361"/>
      <c r="L4" s="361"/>
      <c r="M4" s="361"/>
      <c r="N4" s="361"/>
    </row>
    <row r="5" spans="2:14" ht="25.5">
      <c r="B5" s="84"/>
      <c r="C5" s="84"/>
      <c r="D5" s="361"/>
      <c r="E5" s="361"/>
      <c r="F5" s="361"/>
      <c r="G5" s="361"/>
      <c r="H5" s="361"/>
      <c r="I5" s="361"/>
      <c r="J5" s="361"/>
      <c r="K5" s="361"/>
      <c r="L5" s="361"/>
      <c r="M5" s="361"/>
      <c r="N5" s="361"/>
    </row>
    <row r="6" spans="2:14" ht="25.5">
      <c r="B6" s="84"/>
      <c r="C6" s="84"/>
      <c r="D6" s="361"/>
      <c r="E6" s="361"/>
      <c r="F6" s="361"/>
      <c r="G6" s="361"/>
      <c r="H6" s="361"/>
      <c r="I6" s="361"/>
      <c r="J6" s="361"/>
      <c r="K6" s="361"/>
      <c r="L6" s="361"/>
      <c r="M6" s="361"/>
      <c r="N6" s="361"/>
    </row>
    <row r="7" spans="2:14" ht="25.5">
      <c r="B7" s="84"/>
      <c r="C7" s="84"/>
      <c r="D7" s="361"/>
      <c r="E7" s="361"/>
      <c r="F7" s="361"/>
      <c r="G7" s="361"/>
      <c r="H7" s="361"/>
      <c r="I7" s="361"/>
      <c r="J7" s="361"/>
      <c r="K7" s="361"/>
      <c r="L7" s="361"/>
      <c r="M7" s="361"/>
      <c r="N7" s="361"/>
    </row>
    <row r="8" spans="2:14" ht="25.5">
      <c r="B8" s="84"/>
      <c r="C8" s="84"/>
      <c r="D8" s="361"/>
      <c r="E8" s="361"/>
      <c r="F8" s="361"/>
      <c r="G8" s="361"/>
      <c r="H8" s="361"/>
      <c r="I8" s="361"/>
      <c r="J8" s="361"/>
      <c r="K8" s="361"/>
      <c r="L8" s="361"/>
      <c r="M8" s="361"/>
      <c r="N8" s="361"/>
    </row>
    <row r="9" spans="2:14" ht="25.5">
      <c r="B9" s="84"/>
      <c r="C9" s="84"/>
      <c r="D9" s="361"/>
      <c r="E9" s="361"/>
      <c r="F9" s="361"/>
      <c r="G9" s="361"/>
      <c r="H9" s="361"/>
      <c r="I9" s="361"/>
      <c r="J9" s="361"/>
      <c r="K9" s="361"/>
      <c r="L9" s="361"/>
      <c r="M9" s="361"/>
      <c r="N9" s="361"/>
    </row>
    <row r="10" spans="2:14" ht="20.45" customHeight="1"/>
    <row r="11" spans="2:14" ht="23.25">
      <c r="B11" s="360" t="s">
        <v>644</v>
      </c>
      <c r="C11" s="360"/>
      <c r="D11" s="360"/>
      <c r="E11" s="360"/>
      <c r="F11" s="360"/>
      <c r="G11" s="360"/>
      <c r="H11" s="360"/>
      <c r="I11" s="360"/>
      <c r="J11" s="360"/>
      <c r="K11" s="360"/>
      <c r="L11" s="360"/>
      <c r="M11" s="360"/>
      <c r="N11" s="360"/>
    </row>
    <row r="12" spans="2:14">
      <c r="B12" s="43"/>
      <c r="C12" s="43"/>
      <c r="D12" s="43"/>
      <c r="E12" s="43"/>
      <c r="F12" s="43"/>
      <c r="G12" s="43"/>
      <c r="H12" s="43"/>
      <c r="I12" s="43"/>
      <c r="J12" s="43"/>
      <c r="K12" s="43"/>
      <c r="L12" s="43"/>
      <c r="M12" s="43"/>
      <c r="N12" s="43"/>
    </row>
    <row r="13" spans="2:14">
      <c r="B13" s="43"/>
      <c r="C13" s="43"/>
      <c r="D13" s="43"/>
      <c r="E13" s="43"/>
      <c r="F13" s="43"/>
      <c r="G13" s="43"/>
      <c r="H13" s="43"/>
      <c r="I13" s="43"/>
      <c r="J13" s="43"/>
      <c r="K13" s="43"/>
      <c r="L13" s="43"/>
      <c r="M13" s="43"/>
      <c r="N13" s="43"/>
    </row>
    <row r="14" spans="2:14" s="107" customFormat="1">
      <c r="B14" s="104"/>
      <c r="C14" s="104"/>
      <c r="D14" s="104"/>
      <c r="E14" s="104"/>
      <c r="F14" s="104"/>
      <c r="G14" s="104"/>
      <c r="H14" s="105"/>
      <c r="I14" s="104"/>
      <c r="J14" s="104"/>
      <c r="K14" s="105"/>
      <c r="L14" s="105"/>
      <c r="M14" s="106" t="s">
        <v>216</v>
      </c>
      <c r="N14" s="104"/>
    </row>
    <row r="15" spans="2:14" s="107" customFormat="1">
      <c r="B15" s="104"/>
      <c r="C15" s="104"/>
      <c r="D15" s="104"/>
      <c r="E15" s="104"/>
      <c r="F15" s="104"/>
      <c r="G15" s="104"/>
      <c r="H15" s="105"/>
      <c r="I15" s="104"/>
      <c r="J15" s="104"/>
      <c r="K15" s="105"/>
      <c r="L15" s="105"/>
      <c r="M15" s="108"/>
      <c r="N15" s="104"/>
    </row>
    <row r="16" spans="2:14" s="107" customFormat="1" ht="17.25">
      <c r="B16" s="104"/>
      <c r="C16" s="109"/>
      <c r="D16" s="109" t="s">
        <v>217</v>
      </c>
      <c r="E16" s="110"/>
      <c r="F16" s="111"/>
      <c r="G16" s="111"/>
      <c r="H16" s="112"/>
      <c r="I16" s="104"/>
      <c r="J16" s="104"/>
      <c r="K16" s="104"/>
      <c r="L16" s="112"/>
      <c r="M16" s="113" t="s">
        <v>218</v>
      </c>
      <c r="N16" s="104"/>
    </row>
    <row r="17" spans="2:14" s="107" customFormat="1" ht="17.25">
      <c r="B17" s="104"/>
      <c r="C17" s="109"/>
      <c r="D17" s="109"/>
      <c r="E17" s="110"/>
      <c r="F17" s="111"/>
      <c r="G17" s="111"/>
      <c r="H17" s="114"/>
      <c r="I17" s="104"/>
      <c r="J17" s="104"/>
      <c r="K17" s="104"/>
      <c r="L17" s="114"/>
      <c r="M17" s="115"/>
      <c r="N17" s="104"/>
    </row>
    <row r="18" spans="2:14" s="107" customFormat="1" ht="17.25">
      <c r="B18" s="104"/>
      <c r="C18" s="109"/>
      <c r="D18" s="109" t="s">
        <v>219</v>
      </c>
      <c r="E18" s="110"/>
      <c r="F18" s="111"/>
      <c r="G18" s="111"/>
      <c r="H18" s="112"/>
      <c r="I18" s="104"/>
      <c r="J18" s="104"/>
      <c r="K18" s="104"/>
      <c r="L18" s="112"/>
      <c r="M18" s="113" t="s">
        <v>220</v>
      </c>
      <c r="N18" s="104"/>
    </row>
    <row r="19" spans="2:14" s="107" customFormat="1" ht="17.25">
      <c r="B19" s="104"/>
      <c r="C19" s="109"/>
      <c r="D19" s="109"/>
      <c r="E19" s="110"/>
      <c r="F19" s="111"/>
      <c r="G19" s="111"/>
      <c r="H19" s="114"/>
      <c r="I19" s="104"/>
      <c r="J19" s="104"/>
      <c r="K19" s="104"/>
      <c r="L19" s="114"/>
      <c r="M19" s="115"/>
      <c r="N19" s="104"/>
    </row>
    <row r="20" spans="2:14" s="104" customFormat="1" ht="17.25">
      <c r="C20" s="109"/>
      <c r="D20" s="109" t="s">
        <v>221</v>
      </c>
      <c r="E20" s="110"/>
      <c r="F20" s="111"/>
      <c r="G20" s="111"/>
      <c r="H20" s="112"/>
      <c r="L20" s="112"/>
      <c r="M20" s="113" t="s">
        <v>222</v>
      </c>
    </row>
    <row r="21" spans="2:14" s="104" customFormat="1" ht="17.25">
      <c r="C21" s="109"/>
      <c r="D21" s="109"/>
      <c r="E21" s="110"/>
      <c r="F21" s="111"/>
      <c r="G21" s="111"/>
      <c r="H21" s="114"/>
      <c r="L21" s="114"/>
      <c r="M21" s="115"/>
    </row>
    <row r="22" spans="2:14" s="104" customFormat="1" ht="17.25">
      <c r="C22" s="109"/>
      <c r="D22" s="109" t="s">
        <v>223</v>
      </c>
      <c r="E22" s="110"/>
      <c r="F22" s="111"/>
      <c r="G22" s="111"/>
      <c r="H22" s="112"/>
      <c r="L22" s="112"/>
      <c r="M22" s="113" t="s">
        <v>224</v>
      </c>
    </row>
    <row r="23" spans="2:14" s="104" customFormat="1" ht="17.25">
      <c r="C23" s="109"/>
      <c r="D23" s="109"/>
      <c r="E23" s="110"/>
      <c r="F23" s="111"/>
      <c r="G23" s="111"/>
      <c r="H23" s="114"/>
      <c r="L23" s="114"/>
      <c r="M23" s="115"/>
    </row>
    <row r="24" spans="2:14" s="104" customFormat="1" ht="17.25">
      <c r="C24" s="109"/>
      <c r="D24" s="109" t="s">
        <v>225</v>
      </c>
      <c r="E24" s="110"/>
      <c r="F24" s="111"/>
      <c r="G24" s="111"/>
      <c r="H24" s="112"/>
      <c r="L24" s="116"/>
      <c r="M24" s="113" t="s">
        <v>226</v>
      </c>
    </row>
    <row r="25" spans="2:14" s="104" customFormat="1" ht="17.25">
      <c r="C25" s="109"/>
      <c r="D25" s="109"/>
      <c r="E25" s="110"/>
      <c r="F25" s="111"/>
      <c r="G25" s="111"/>
      <c r="H25" s="114"/>
      <c r="L25" s="114"/>
      <c r="M25" s="115"/>
    </row>
    <row r="26" spans="2:14" s="104" customFormat="1" ht="17.25">
      <c r="C26" s="109"/>
      <c r="D26" s="109" t="s">
        <v>227</v>
      </c>
      <c r="E26" s="110"/>
      <c r="F26" s="111"/>
      <c r="G26" s="111"/>
      <c r="H26" s="112"/>
      <c r="L26" s="116"/>
      <c r="M26" s="113" t="s">
        <v>228</v>
      </c>
    </row>
    <row r="27" spans="2:14" s="104" customFormat="1" ht="17.25">
      <c r="C27" s="117"/>
      <c r="D27" s="117"/>
      <c r="E27" s="110"/>
      <c r="F27" s="111"/>
      <c r="G27" s="111"/>
      <c r="H27" s="112"/>
      <c r="L27" s="118"/>
      <c r="M27" s="111"/>
    </row>
    <row r="28" spans="2:14" s="104" customFormat="1" ht="17.25">
      <c r="C28" s="117"/>
      <c r="D28" s="117"/>
      <c r="E28" s="110"/>
      <c r="F28" s="111"/>
      <c r="G28" s="111"/>
      <c r="H28" s="112"/>
      <c r="L28" s="118"/>
      <c r="M28" s="111"/>
    </row>
  </sheetData>
  <customSheetViews>
    <customSheetView guid="{5FCC9217-B3E9-4B91-A943-5F21728EBEE9}" scale="80" showGridLines="0" topLeftCell="A10">
      <selection activeCell="D38" sqref="D38"/>
      <pageMargins left="0" right="0" top="0" bottom="0" header="0" footer="0"/>
      <pageSetup paperSize="9" orientation="portrait" verticalDpi="0" r:id="rId1"/>
    </customSheetView>
    <customSheetView guid="{F3648BCD-1CED-4BBB-AE63-37BDB925883F}" scale="80" showGridLines="0">
      <selection activeCell="M16" sqref="M16"/>
      <pageMargins left="0" right="0" top="0" bottom="0" header="0" footer="0"/>
    </customSheetView>
    <customSheetView guid="{61A52113-890E-4C3B-ADC2-27DE1001C942}" scale="80" showGridLines="0">
      <selection activeCell="M16" sqref="M16"/>
      <pageMargins left="0" right="0" top="0" bottom="0" header="0" footer="0"/>
    </customSheetView>
    <customSheetView guid="{D9765769-BBE9-4E14-B8CF-9C39AEE13FCB}" scale="80" showGridLines="0">
      <selection activeCell="G28" sqref="G28"/>
      <pageMargins left="0" right="0" top="0" bottom="0" header="0" footer="0"/>
      <pageSetup paperSize="9" orientation="portrait" verticalDpi="0" r:id="rId2"/>
    </customSheetView>
  </customSheetViews>
  <mergeCells count="2">
    <mergeCell ref="B11:N11"/>
    <mergeCell ref="D2:N9"/>
  </mergeCells>
  <hyperlinks>
    <hyperlink ref="M16" r:id="rId3" location="'Activo Neto 04'!Área_de_impresión" xr:uid="{8AA3BA49-53DC-490A-A53D-5B173C92AC15}"/>
    <hyperlink ref="M18" r:id="rId4" location="'Estado de Ingresos y Egreso 04'!Área_de_impresión" xr:uid="{7F2B90A9-4E64-4C00-B065-44537051E5E7}"/>
    <hyperlink ref="M20" r:id="rId5" location="'Flujos de Efectivo 04'!Área_de_impresión" xr:uid="{F59AEAFF-9FC4-4A08-AFC0-E2802C618C28}"/>
    <hyperlink ref="M22" r:id="rId6" location="'Variacion del Activo Neto 04'!Área_de_impresión" xr:uid="{8E05EB4C-46D3-43BA-8817-9600BACE981F}"/>
    <hyperlink ref="M24" r:id="rId7" location="'Nota 1 a Nota 3.5 04'!Área_de_impresión" xr:uid="{8B02D67B-9647-4369-8D93-08C859838C2A}"/>
    <hyperlink ref="M26" r:id="rId8" location="'Nota 3.6 a Nota 8 04'!Área_de_impresión" xr:uid="{48EF0309-BDD6-4194-AD93-423198CE474E}"/>
  </hyperlinks>
  <pageMargins left="0.7" right="0.7" top="0.75" bottom="0.75" header="0.3" footer="0.3"/>
  <pageSetup paperSize="9" scale="53"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CF0DE-8DF9-43B8-9B75-E86ECAC52970}">
  <sheetPr>
    <tabColor rgb="FFFF0000"/>
  </sheetPr>
  <dimension ref="B1:K35"/>
  <sheetViews>
    <sheetView showGridLines="0" zoomScale="70" zoomScaleNormal="70" zoomScaleSheetLayoutView="80" workbookViewId="0">
      <selection activeCell="D20" sqref="D20"/>
    </sheetView>
  </sheetViews>
  <sheetFormatPr baseColWidth="10" defaultColWidth="11.42578125" defaultRowHeight="15.75"/>
  <cols>
    <col min="1" max="1" width="3.28515625" style="7" customWidth="1"/>
    <col min="2" max="2" width="41.7109375" style="7" customWidth="1"/>
    <col min="3" max="3" width="21.140625" style="14" customWidth="1"/>
    <col min="4" max="4" width="21.85546875" style="7" customWidth="1"/>
    <col min="5" max="5" width="21.28515625" style="7" customWidth="1"/>
    <col min="6" max="6" width="15.140625" style="7" bestFit="1" customWidth="1"/>
    <col min="7" max="7" width="15.28515625" style="7" bestFit="1" customWidth="1"/>
    <col min="8" max="16384" width="11.42578125" style="7"/>
  </cols>
  <sheetData>
    <row r="1" spans="2:9">
      <c r="B1" s="16" t="s">
        <v>229</v>
      </c>
    </row>
    <row r="2" spans="2:9">
      <c r="B2" s="362" t="s">
        <v>230</v>
      </c>
      <c r="C2" s="362"/>
      <c r="D2" s="362"/>
      <c r="E2" s="362"/>
    </row>
    <row r="3" spans="2:9">
      <c r="B3" s="362" t="s">
        <v>231</v>
      </c>
      <c r="C3" s="362"/>
      <c r="D3" s="362"/>
      <c r="E3" s="362"/>
    </row>
    <row r="4" spans="2:9">
      <c r="B4" s="44" t="s">
        <v>645</v>
      </c>
      <c r="C4" s="18"/>
      <c r="D4" s="8"/>
      <c r="E4" s="8"/>
    </row>
    <row r="5" spans="2:9">
      <c r="B5" s="363" t="s">
        <v>232</v>
      </c>
      <c r="C5" s="363"/>
      <c r="D5" s="363"/>
      <c r="E5" s="363"/>
    </row>
    <row r="6" spans="2:9" ht="7.5" customHeight="1"/>
    <row r="7" spans="2:9" ht="45" customHeight="1">
      <c r="B7" s="364" t="s">
        <v>27</v>
      </c>
      <c r="C7" s="365"/>
      <c r="D7" s="85">
        <v>45838</v>
      </c>
      <c r="E7" s="85">
        <v>45657</v>
      </c>
    </row>
    <row r="8" spans="2:9" s="115" customFormat="1" ht="10.9" customHeight="1">
      <c r="B8" s="119"/>
      <c r="C8" s="120"/>
      <c r="D8" s="121"/>
      <c r="E8" s="121"/>
    </row>
    <row r="9" spans="2:9">
      <c r="B9" s="258" t="s">
        <v>190</v>
      </c>
      <c r="C9" s="259" t="s">
        <v>233</v>
      </c>
      <c r="D9" s="257">
        <v>388.32</v>
      </c>
      <c r="E9" s="257">
        <v>1606.43</v>
      </c>
    </row>
    <row r="10" spans="2:9">
      <c r="B10" s="258" t="s">
        <v>187</v>
      </c>
      <c r="C10" s="259" t="s">
        <v>234</v>
      </c>
      <c r="D10" s="257">
        <v>1659792.22</v>
      </c>
      <c r="E10" s="257">
        <v>1607487.5799999998</v>
      </c>
    </row>
    <row r="11" spans="2:9">
      <c r="B11" s="258" t="s">
        <v>189</v>
      </c>
      <c r="C11" s="259" t="s">
        <v>235</v>
      </c>
      <c r="D11" s="257">
        <v>19503.489999999998</v>
      </c>
      <c r="E11" s="257">
        <v>35367.853188043096</v>
      </c>
      <c r="I11" s="261"/>
    </row>
    <row r="12" spans="2:9">
      <c r="B12" s="258" t="s">
        <v>191</v>
      </c>
      <c r="C12" s="259"/>
      <c r="D12" s="262"/>
      <c r="E12" s="262">
        <v>0</v>
      </c>
      <c r="I12" s="261"/>
    </row>
    <row r="13" spans="2:9">
      <c r="B13" s="258"/>
      <c r="C13" s="263"/>
      <c r="D13" s="257"/>
      <c r="E13" s="257"/>
    </row>
    <row r="14" spans="2:9">
      <c r="B14" s="260" t="s">
        <v>236</v>
      </c>
      <c r="C14" s="264"/>
      <c r="D14" s="265">
        <v>1679684.03</v>
      </c>
      <c r="E14" s="265">
        <v>1644461.8631880428</v>
      </c>
    </row>
    <row r="15" spans="2:9">
      <c r="B15" s="258" t="s">
        <v>193</v>
      </c>
      <c r="C15" s="259" t="s">
        <v>237</v>
      </c>
      <c r="D15" s="257">
        <v>0</v>
      </c>
      <c r="E15" s="266">
        <v>-123.29999999999998</v>
      </c>
      <c r="F15" s="296"/>
      <c r="G15" s="296"/>
      <c r="H15" s="296"/>
      <c r="I15" s="261"/>
    </row>
    <row r="16" spans="2:9">
      <c r="B16" s="258"/>
      <c r="C16" s="259"/>
      <c r="D16" s="266"/>
      <c r="E16" s="266"/>
      <c r="F16" s="296"/>
      <c r="G16" s="296"/>
      <c r="H16" s="296"/>
      <c r="I16" s="261"/>
    </row>
    <row r="17" spans="2:11" s="115" customFormat="1">
      <c r="B17" s="122" t="s">
        <v>429</v>
      </c>
      <c r="C17" s="123"/>
      <c r="D17" s="257">
        <v>0</v>
      </c>
      <c r="E17" s="266">
        <v>-93.09</v>
      </c>
      <c r="F17" s="137"/>
      <c r="G17" s="137"/>
      <c r="H17" s="137"/>
      <c r="I17" s="126"/>
    </row>
    <row r="18" spans="2:11" s="115" customFormat="1">
      <c r="B18" s="125"/>
      <c r="C18" s="129"/>
      <c r="D18" s="124"/>
      <c r="E18" s="124"/>
      <c r="F18" s="137"/>
      <c r="G18" s="137"/>
      <c r="H18" s="137"/>
    </row>
    <row r="19" spans="2:11" s="115" customFormat="1">
      <c r="B19" s="260" t="s">
        <v>238</v>
      </c>
      <c r="C19" s="129"/>
      <c r="D19" s="128">
        <v>1679684.03</v>
      </c>
      <c r="E19" s="128">
        <v>1644245.4731880426</v>
      </c>
      <c r="F19" s="297">
        <v>1644245.4731880431</v>
      </c>
      <c r="G19" s="297">
        <v>0</v>
      </c>
      <c r="H19" s="137"/>
      <c r="I19" s="126"/>
      <c r="J19" s="131"/>
      <c r="K19" s="126"/>
    </row>
    <row r="20" spans="2:11" s="115" customFormat="1">
      <c r="B20" s="125" t="s">
        <v>239</v>
      </c>
      <c r="C20" s="132"/>
      <c r="D20" s="222">
        <v>1676.1741665519428</v>
      </c>
      <c r="E20" s="222">
        <v>1669</v>
      </c>
      <c r="F20" s="137"/>
      <c r="G20" s="298"/>
      <c r="H20" s="137"/>
      <c r="I20" s="133"/>
    </row>
    <row r="21" spans="2:11" s="115" customFormat="1">
      <c r="B21" s="134" t="s">
        <v>240</v>
      </c>
      <c r="C21" s="135"/>
      <c r="D21" s="223">
        <v>1002.093973</v>
      </c>
      <c r="E21" s="223">
        <v>985.16804864472294</v>
      </c>
      <c r="F21" s="298"/>
      <c r="G21" s="298"/>
      <c r="H21" s="137"/>
    </row>
    <row r="22" spans="2:11">
      <c r="B22" s="9"/>
      <c r="C22" s="19"/>
      <c r="D22" s="10"/>
      <c r="E22" s="10"/>
      <c r="F22" s="296"/>
      <c r="G22" s="296"/>
      <c r="H22" s="296"/>
    </row>
    <row r="23" spans="2:11" ht="15" customHeight="1">
      <c r="B23" s="366" t="s">
        <v>241</v>
      </c>
      <c r="C23" s="366"/>
      <c r="D23" s="366"/>
      <c r="E23" s="366"/>
      <c r="F23" s="296"/>
      <c r="G23" s="296"/>
      <c r="H23" s="296"/>
    </row>
    <row r="24" spans="2:11" ht="15" customHeight="1">
      <c r="D24" s="228"/>
      <c r="F24" s="296"/>
      <c r="G24" s="296"/>
      <c r="H24" s="296"/>
    </row>
    <row r="25" spans="2:11" ht="19.149999999999999" customHeight="1">
      <c r="B25" s="11"/>
      <c r="D25" s="228"/>
      <c r="E25" s="231"/>
      <c r="F25" s="296"/>
      <c r="G25" s="296"/>
      <c r="H25" s="296"/>
    </row>
    <row r="26" spans="2:11" ht="7.5" customHeight="1">
      <c r="B26" s="11"/>
      <c r="E26" s="12"/>
    </row>
    <row r="27" spans="2:11" ht="7.5" customHeight="1">
      <c r="B27" s="11"/>
      <c r="D27" s="230"/>
      <c r="E27" s="12"/>
    </row>
    <row r="28" spans="2:11" ht="7.5" customHeight="1">
      <c r="B28" s="11"/>
      <c r="E28" s="12"/>
    </row>
    <row r="29" spans="2:11" ht="7.5" customHeight="1">
      <c r="B29" s="11"/>
      <c r="E29" s="12"/>
    </row>
    <row r="30" spans="2:11" ht="7.5" customHeight="1">
      <c r="B30" s="11"/>
      <c r="E30" s="12"/>
    </row>
    <row r="31" spans="2:11">
      <c r="B31" s="11"/>
    </row>
    <row r="32" spans="2:11">
      <c r="B32" s="74"/>
      <c r="C32" s="348"/>
      <c r="D32" s="74"/>
    </row>
    <row r="33" spans="2:5" s="73" customFormat="1">
      <c r="B33" s="76" t="s">
        <v>647</v>
      </c>
      <c r="C33" s="72"/>
      <c r="D33" s="92"/>
      <c r="E33" s="72" t="s">
        <v>648</v>
      </c>
    </row>
    <row r="34" spans="2:5" s="14" customFormat="1">
      <c r="B34" s="13" t="s">
        <v>480</v>
      </c>
      <c r="C34" s="13"/>
      <c r="D34" s="93"/>
      <c r="E34" s="13" t="s">
        <v>423</v>
      </c>
    </row>
    <row r="35" spans="2:5" s="14" customFormat="1">
      <c r="B35" s="13"/>
      <c r="C35" s="13"/>
      <c r="D35" s="13"/>
      <c r="E35" s="13"/>
    </row>
  </sheetData>
  <mergeCells count="5">
    <mergeCell ref="B2:E2"/>
    <mergeCell ref="B3:E3"/>
    <mergeCell ref="B5:E5"/>
    <mergeCell ref="B7:C7"/>
    <mergeCell ref="B23:E23"/>
  </mergeCells>
  <hyperlinks>
    <hyperlink ref="B1" location="Índice!A1" display="Índice" xr:uid="{0AEDDC58-2FEB-4B4D-A28C-39A487C021AA}"/>
  </hyperlinks>
  <pageMargins left="0.7" right="0.7" top="0.75" bottom="0.75" header="0.3" footer="0.3"/>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01A8C-D9AB-4F3C-89B4-522B7B050FEF}">
  <sheetPr>
    <tabColor rgb="FFFF0000"/>
    <pageSetUpPr fitToPage="1"/>
  </sheetPr>
  <dimension ref="A1:M37"/>
  <sheetViews>
    <sheetView showGridLines="0" zoomScale="70" zoomScaleNormal="70" zoomScaleSheetLayoutView="90" workbookViewId="0">
      <selection activeCell="D21" sqref="D21"/>
    </sheetView>
  </sheetViews>
  <sheetFormatPr baseColWidth="10" defaultColWidth="11.42578125" defaultRowHeight="15.75"/>
  <cols>
    <col min="1" max="1" width="2" style="7" customWidth="1"/>
    <col min="2" max="2" width="60.42578125" style="7" customWidth="1"/>
    <col min="3" max="3" width="15.42578125" style="14" customWidth="1"/>
    <col min="4" max="5" width="20.7109375" style="7" customWidth="1"/>
    <col min="6" max="6" width="11.42578125" style="7"/>
    <col min="7" max="7" width="12.42578125" style="7" bestFit="1" customWidth="1"/>
    <col min="8" max="8" width="12.7109375" style="7" bestFit="1" customWidth="1"/>
    <col min="9" max="16384" width="11.42578125" style="7"/>
  </cols>
  <sheetData>
    <row r="1" spans="1:8">
      <c r="B1" s="24" t="s">
        <v>229</v>
      </c>
    </row>
    <row r="2" spans="1:8">
      <c r="B2" s="367" t="s">
        <v>230</v>
      </c>
      <c r="C2" s="367"/>
      <c r="D2" s="367"/>
      <c r="E2" s="367"/>
    </row>
    <row r="3" spans="1:8">
      <c r="B3" s="362" t="s">
        <v>242</v>
      </c>
      <c r="C3" s="362"/>
      <c r="D3" s="362"/>
      <c r="E3" s="362"/>
    </row>
    <row r="4" spans="1:8">
      <c r="B4" s="8" t="s">
        <v>645</v>
      </c>
      <c r="C4" s="18"/>
      <c r="D4" s="8"/>
      <c r="E4" s="8"/>
    </row>
    <row r="5" spans="1:8">
      <c r="B5" s="363" t="s">
        <v>232</v>
      </c>
      <c r="C5" s="363"/>
      <c r="D5" s="363"/>
      <c r="E5" s="20"/>
    </row>
    <row r="6" spans="1:8">
      <c r="B6" s="368"/>
      <c r="C6" s="368"/>
      <c r="D6" s="368"/>
      <c r="E6" s="368"/>
    </row>
    <row r="7" spans="1:8" ht="21.75" customHeight="1">
      <c r="B7" s="86" t="s">
        <v>32</v>
      </c>
      <c r="C7" s="328"/>
      <c r="D7" s="87">
        <v>45838</v>
      </c>
      <c r="E7" s="87">
        <v>45473</v>
      </c>
    </row>
    <row r="8" spans="1:8" s="115" customFormat="1">
      <c r="B8" s="136"/>
      <c r="C8" s="329"/>
      <c r="D8" s="138"/>
      <c r="E8" s="138"/>
    </row>
    <row r="9" spans="1:8">
      <c r="A9" s="252"/>
      <c r="B9" s="253" t="s">
        <v>622</v>
      </c>
      <c r="C9" s="73" t="s">
        <v>629</v>
      </c>
      <c r="D9" s="336">
        <v>279267.04000000004</v>
      </c>
      <c r="E9" s="340">
        <v>0</v>
      </c>
    </row>
    <row r="10" spans="1:8" s="115" customFormat="1" ht="15" customHeight="1">
      <c r="A10" s="139"/>
      <c r="B10" s="140" t="s">
        <v>243</v>
      </c>
      <c r="C10" s="73" t="s">
        <v>655</v>
      </c>
      <c r="D10" s="336">
        <v>8255.4699999999993</v>
      </c>
      <c r="E10" s="340">
        <v>2722.01</v>
      </c>
    </row>
    <row r="11" spans="1:8" s="115" customFormat="1">
      <c r="A11" s="139"/>
      <c r="B11" s="141"/>
      <c r="C11" s="330"/>
      <c r="D11" s="337"/>
      <c r="E11" s="337"/>
    </row>
    <row r="12" spans="1:8" s="127" customFormat="1" ht="15" customHeight="1">
      <c r="A12" s="139"/>
      <c r="B12" s="142" t="s">
        <v>245</v>
      </c>
      <c r="C12" s="331"/>
      <c r="D12" s="338">
        <v>287522.51</v>
      </c>
      <c r="E12" s="338">
        <v>2722.01</v>
      </c>
      <c r="G12" s="115"/>
      <c r="H12" s="115"/>
    </row>
    <row r="13" spans="1:8" s="15" customFormat="1" ht="15" customHeight="1">
      <c r="A13" s="21"/>
      <c r="B13" s="88" t="s">
        <v>33</v>
      </c>
      <c r="C13" s="332"/>
      <c r="D13" s="339"/>
      <c r="E13" s="339"/>
      <c r="G13" s="115"/>
      <c r="H13" s="115"/>
    </row>
    <row r="14" spans="1:8" s="115" customFormat="1" ht="21.75" customHeight="1">
      <c r="B14" s="141"/>
      <c r="C14" s="330"/>
      <c r="D14" s="337"/>
      <c r="E14" s="337"/>
    </row>
    <row r="15" spans="1:8" ht="15" customHeight="1">
      <c r="A15" s="252"/>
      <c r="B15" s="253" t="s">
        <v>204</v>
      </c>
      <c r="C15" s="73" t="s">
        <v>246</v>
      </c>
      <c r="D15" s="340">
        <v>0</v>
      </c>
      <c r="E15" s="340">
        <v>-5753.7875936986302</v>
      </c>
      <c r="G15" s="115"/>
      <c r="H15" s="115"/>
    </row>
    <row r="16" spans="1:8" ht="15" customHeight="1">
      <c r="A16" s="252"/>
      <c r="B16" s="253" t="s">
        <v>636</v>
      </c>
      <c r="C16" s="73" t="s">
        <v>246</v>
      </c>
      <c r="D16" s="340">
        <v>-14174.55</v>
      </c>
      <c r="E16" s="340">
        <v>0</v>
      </c>
      <c r="G16" s="115"/>
      <c r="H16" s="115"/>
    </row>
    <row r="17" spans="1:13" ht="15" customHeight="1">
      <c r="A17" s="252"/>
      <c r="B17" s="254" t="s">
        <v>623</v>
      </c>
      <c r="C17" s="73" t="s">
        <v>629</v>
      </c>
      <c r="D17" s="340">
        <v>-234756.53</v>
      </c>
      <c r="E17" s="340">
        <v>0</v>
      </c>
      <c r="G17" s="115"/>
      <c r="H17" s="115"/>
    </row>
    <row r="18" spans="1:13" ht="15" customHeight="1">
      <c r="A18" s="252"/>
      <c r="B18" s="254" t="s">
        <v>203</v>
      </c>
      <c r="C18" s="73" t="s">
        <v>247</v>
      </c>
      <c r="D18" s="340">
        <v>0</v>
      </c>
      <c r="E18" s="340">
        <v>-361.69821977939972</v>
      </c>
      <c r="G18" s="115"/>
      <c r="H18" s="115"/>
    </row>
    <row r="19" spans="1:13" ht="15" customHeight="1">
      <c r="A19" s="255"/>
      <c r="B19" s="256" t="s">
        <v>202</v>
      </c>
      <c r="C19" s="73" t="s">
        <v>244</v>
      </c>
      <c r="D19" s="340">
        <v>-3152.57</v>
      </c>
      <c r="E19" s="340">
        <v>-3266.27</v>
      </c>
      <c r="G19" s="115"/>
      <c r="H19" s="115"/>
    </row>
    <row r="20" spans="1:13" s="115" customFormat="1" ht="15" customHeight="1">
      <c r="A20" s="144"/>
      <c r="B20" s="143"/>
      <c r="C20" s="333"/>
      <c r="D20" s="337"/>
      <c r="E20" s="337"/>
      <c r="F20" s="111"/>
      <c r="I20" s="111"/>
      <c r="J20" s="111"/>
      <c r="K20" s="111"/>
      <c r="L20" s="111"/>
      <c r="M20" s="111"/>
    </row>
    <row r="21" spans="1:13" s="115" customFormat="1" ht="15" customHeight="1">
      <c r="A21" s="139"/>
      <c r="B21" s="142" t="s">
        <v>248</v>
      </c>
      <c r="C21" s="331"/>
      <c r="D21" s="338">
        <v>-252083.65</v>
      </c>
      <c r="E21" s="338">
        <v>-9381.7558134780302</v>
      </c>
      <c r="F21" s="111"/>
      <c r="I21" s="111"/>
      <c r="J21" s="111"/>
      <c r="K21" s="111"/>
      <c r="L21" s="111"/>
      <c r="M21" s="111"/>
    </row>
    <row r="22" spans="1:13" s="115" customFormat="1" ht="15" customHeight="1">
      <c r="A22" s="139"/>
      <c r="B22" s="142"/>
      <c r="C22" s="331"/>
      <c r="D22" s="338"/>
      <c r="E22" s="338"/>
      <c r="F22" s="111"/>
      <c r="G22" s="111"/>
      <c r="H22" s="111"/>
      <c r="I22" s="111"/>
      <c r="J22" s="111"/>
      <c r="K22" s="111"/>
      <c r="L22" s="111"/>
      <c r="M22" s="111"/>
    </row>
    <row r="23" spans="1:13" s="115" customFormat="1" ht="15" customHeight="1">
      <c r="A23" s="139"/>
      <c r="B23" s="145" t="s">
        <v>249</v>
      </c>
      <c r="C23" s="334"/>
      <c r="D23" s="341">
        <v>35438.860000000015</v>
      </c>
      <c r="E23" s="341">
        <v>-6659.74581347803</v>
      </c>
      <c r="F23" s="146"/>
      <c r="G23" s="130"/>
      <c r="H23" s="130"/>
      <c r="I23" s="111"/>
      <c r="J23" s="111"/>
      <c r="K23" s="111"/>
      <c r="L23" s="111"/>
      <c r="M23" s="111"/>
    </row>
    <row r="24" spans="1:13" ht="15" customHeight="1">
      <c r="D24" s="49"/>
      <c r="E24" s="22"/>
      <c r="F24" s="70"/>
      <c r="G24" s="69"/>
      <c r="H24" s="69"/>
      <c r="I24" s="69"/>
      <c r="J24" s="69"/>
      <c r="K24" s="69"/>
      <c r="L24" s="69"/>
      <c r="M24" s="69"/>
    </row>
    <row r="25" spans="1:13" ht="15" customHeight="1">
      <c r="B25" s="366" t="s">
        <v>250</v>
      </c>
      <c r="C25" s="366"/>
      <c r="D25" s="366"/>
      <c r="E25" s="366"/>
      <c r="F25" s="69"/>
      <c r="G25" s="69"/>
      <c r="H25" s="69"/>
      <c r="I25" s="69"/>
      <c r="J25" s="69"/>
      <c r="K25" s="69"/>
      <c r="L25" s="69"/>
      <c r="M25" s="69"/>
    </row>
    <row r="26" spans="1:13" ht="15" customHeight="1">
      <c r="D26" s="22"/>
      <c r="F26" s="69"/>
      <c r="G26" s="69"/>
      <c r="H26" s="69"/>
      <c r="I26" s="69"/>
      <c r="J26" s="69"/>
      <c r="K26" s="69"/>
      <c r="L26" s="69"/>
      <c r="M26" s="69"/>
    </row>
    <row r="27" spans="1:13">
      <c r="B27" s="11" t="s">
        <v>251</v>
      </c>
      <c r="C27" s="335"/>
      <c r="F27" s="69"/>
      <c r="G27" s="69"/>
      <c r="H27" s="69"/>
      <c r="I27" s="69"/>
      <c r="J27" s="69"/>
      <c r="K27" s="69"/>
      <c r="L27" s="69"/>
      <c r="M27" s="69"/>
    </row>
    <row r="28" spans="1:13">
      <c r="B28" s="11"/>
      <c r="C28" s="335"/>
      <c r="F28" s="69"/>
      <c r="G28" s="69"/>
      <c r="H28" s="69"/>
      <c r="I28" s="69"/>
      <c r="J28" s="69"/>
      <c r="K28" s="69"/>
      <c r="L28" s="69"/>
      <c r="M28" s="69"/>
    </row>
    <row r="29" spans="1:13">
      <c r="B29" s="11"/>
      <c r="C29" s="335"/>
      <c r="F29" s="69"/>
      <c r="G29" s="69"/>
      <c r="H29" s="69"/>
      <c r="I29" s="69"/>
      <c r="J29" s="69"/>
      <c r="K29" s="69"/>
      <c r="L29" s="69"/>
      <c r="M29" s="69"/>
    </row>
    <row r="30" spans="1:13">
      <c r="B30" s="11"/>
      <c r="C30" s="335"/>
      <c r="D30" s="231"/>
      <c r="F30" s="69"/>
      <c r="G30" s="69"/>
      <c r="H30" s="69"/>
      <c r="I30" s="69"/>
      <c r="J30" s="69"/>
      <c r="K30" s="69"/>
      <c r="L30" s="69"/>
      <c r="M30" s="69"/>
    </row>
    <row r="31" spans="1:13">
      <c r="B31" s="11"/>
      <c r="C31" s="335"/>
      <c r="D31" s="243"/>
      <c r="F31" s="69"/>
      <c r="G31" s="69"/>
      <c r="H31" s="69"/>
      <c r="I31" s="69"/>
      <c r="J31" s="69"/>
      <c r="K31" s="69"/>
      <c r="L31" s="69"/>
      <c r="M31" s="69"/>
    </row>
    <row r="32" spans="1:13">
      <c r="B32" s="11"/>
      <c r="C32" s="335"/>
      <c r="F32" s="69"/>
      <c r="G32" s="69"/>
      <c r="H32" s="69"/>
      <c r="I32" s="69"/>
      <c r="J32" s="69"/>
      <c r="K32" s="69"/>
      <c r="L32" s="69"/>
      <c r="M32" s="69"/>
    </row>
    <row r="33" spans="2:13" s="73" customFormat="1">
      <c r="B33" s="76" t="s">
        <v>647</v>
      </c>
      <c r="C33" s="72"/>
      <c r="E33" s="72" t="s">
        <v>648</v>
      </c>
      <c r="F33" s="77"/>
      <c r="H33" s="77"/>
      <c r="I33" s="77"/>
      <c r="J33" s="77"/>
      <c r="K33" s="77"/>
      <c r="L33" s="77"/>
      <c r="M33" s="77"/>
    </row>
    <row r="34" spans="2:13" s="14" customFormat="1">
      <c r="B34" s="33" t="s">
        <v>480</v>
      </c>
      <c r="C34" s="13"/>
      <c r="E34" s="13" t="s">
        <v>423</v>
      </c>
      <c r="F34" s="78"/>
      <c r="H34" s="78"/>
      <c r="I34" s="78"/>
      <c r="J34" s="78"/>
      <c r="K34" s="78"/>
      <c r="L34" s="78"/>
      <c r="M34" s="78"/>
    </row>
    <row r="35" spans="2:13">
      <c r="F35" s="69"/>
      <c r="G35" s="69"/>
      <c r="H35" s="69"/>
      <c r="I35" s="69"/>
      <c r="J35" s="69"/>
      <c r="K35" s="69"/>
      <c r="L35" s="69"/>
      <c r="M35" s="69"/>
    </row>
    <row r="36" spans="2:13">
      <c r="F36" s="69"/>
      <c r="G36" s="69"/>
      <c r="H36" s="69"/>
      <c r="I36" s="69"/>
      <c r="J36" s="69"/>
      <c r="K36" s="69"/>
      <c r="L36" s="69"/>
      <c r="M36" s="69"/>
    </row>
    <row r="37" spans="2:13">
      <c r="F37" s="69"/>
      <c r="G37" s="69"/>
      <c r="H37" s="69"/>
      <c r="I37" s="69"/>
      <c r="J37" s="69"/>
      <c r="K37" s="69"/>
      <c r="L37" s="69"/>
      <c r="M37" s="69"/>
    </row>
  </sheetData>
  <mergeCells count="5">
    <mergeCell ref="B2:E2"/>
    <mergeCell ref="B3:E3"/>
    <mergeCell ref="B5:D5"/>
    <mergeCell ref="B6:E6"/>
    <mergeCell ref="B25:E25"/>
  </mergeCells>
  <hyperlinks>
    <hyperlink ref="B1" location="Índice!A1" display="Índice" xr:uid="{F13FAE3B-BEC3-4839-9191-9AC631CED0D3}"/>
  </hyperlinks>
  <printOptions horizontalCentered="1"/>
  <pageMargins left="0.48" right="0.39" top="0.74803149606299213" bottom="0.74803149606299213" header="0.31496062992125984" footer="0.31496062992125984"/>
  <pageSetup paperSize="9" scale="6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61876-3037-4032-8370-239F2299C6EB}">
  <sheetPr>
    <tabColor rgb="FFFF0000"/>
  </sheetPr>
  <dimension ref="B1:J53"/>
  <sheetViews>
    <sheetView showGridLines="0" zoomScale="70" zoomScaleNormal="70" zoomScaleSheetLayoutView="80" workbookViewId="0">
      <selection activeCell="D20" sqref="D20"/>
    </sheetView>
  </sheetViews>
  <sheetFormatPr baseColWidth="10" defaultColWidth="11.42578125" defaultRowHeight="15.75"/>
  <cols>
    <col min="1" max="1" width="3.28515625" style="7" customWidth="1"/>
    <col min="2" max="2" width="35.28515625" style="11" customWidth="1"/>
    <col min="3" max="3" width="14.7109375" style="7" customWidth="1"/>
    <col min="4" max="4" width="6.42578125" style="7" customWidth="1"/>
    <col min="5" max="5" width="6.28515625" style="7" customWidth="1"/>
    <col min="6" max="6" width="9.140625" style="7" customWidth="1"/>
    <col min="7" max="7" width="5.28515625" style="7" customWidth="1"/>
    <col min="8" max="8" width="14.85546875" style="7" customWidth="1"/>
    <col min="9" max="9" width="23.7109375" style="7" customWidth="1"/>
    <col min="10" max="10" width="13.85546875" style="7" bestFit="1" customWidth="1"/>
    <col min="11" max="11" width="13.5703125" style="7" bestFit="1" customWidth="1"/>
    <col min="12" max="16384" width="11.42578125" style="7"/>
  </cols>
  <sheetData>
    <row r="1" spans="2:10">
      <c r="B1" s="24" t="s">
        <v>229</v>
      </c>
      <c r="D1" s="14"/>
    </row>
    <row r="2" spans="2:10">
      <c r="B2" s="382" t="s">
        <v>230</v>
      </c>
      <c r="C2" s="382"/>
      <c r="D2" s="382"/>
      <c r="E2" s="382"/>
      <c r="F2" s="382"/>
      <c r="G2" s="382"/>
      <c r="H2" s="382"/>
      <c r="I2" s="382"/>
      <c r="J2" s="382"/>
    </row>
    <row r="3" spans="2:10">
      <c r="B3" s="383" t="s">
        <v>272</v>
      </c>
      <c r="C3" s="383"/>
      <c r="D3" s="383"/>
      <c r="E3" s="383"/>
      <c r="F3" s="383"/>
      <c r="G3" s="383"/>
      <c r="H3" s="383"/>
      <c r="I3" s="383"/>
      <c r="J3" s="383"/>
    </row>
    <row r="4" spans="2:10">
      <c r="B4" s="8" t="s">
        <v>649</v>
      </c>
      <c r="C4" s="8"/>
      <c r="D4" s="8"/>
      <c r="E4" s="8"/>
      <c r="F4" s="8"/>
      <c r="G4" s="8"/>
      <c r="H4" s="8"/>
      <c r="I4" s="8"/>
    </row>
    <row r="5" spans="2:10">
      <c r="B5" s="384" t="s">
        <v>232</v>
      </c>
      <c r="C5" s="384"/>
      <c r="D5" s="384"/>
      <c r="E5" s="384"/>
      <c r="F5" s="384"/>
      <c r="G5" s="384"/>
      <c r="H5" s="384"/>
      <c r="I5" s="384"/>
      <c r="J5" s="384"/>
    </row>
    <row r="6" spans="2:10">
      <c r="B6" s="23"/>
      <c r="C6" s="8"/>
      <c r="D6" s="8"/>
      <c r="E6" s="8"/>
      <c r="F6" s="8"/>
      <c r="G6" s="8"/>
      <c r="H6" s="8"/>
      <c r="I6" s="8"/>
    </row>
    <row r="7" spans="2:10" s="23" customFormat="1" ht="31.5">
      <c r="B7" s="90" t="s">
        <v>252</v>
      </c>
      <c r="C7" s="385" t="s">
        <v>273</v>
      </c>
      <c r="D7" s="385"/>
      <c r="E7" s="385"/>
      <c r="F7" s="385" t="s">
        <v>31</v>
      </c>
      <c r="G7" s="385"/>
      <c r="H7" s="385"/>
      <c r="I7" s="90" t="s">
        <v>477</v>
      </c>
    </row>
    <row r="8" spans="2:10" s="148" customFormat="1">
      <c r="B8" s="343" t="s">
        <v>274</v>
      </c>
      <c r="C8" s="375">
        <v>1663898.8399999999</v>
      </c>
      <c r="D8" s="376"/>
      <c r="E8" s="377"/>
      <c r="F8" s="378">
        <v>-19653.669999999998</v>
      </c>
      <c r="G8" s="379"/>
      <c r="H8" s="380"/>
      <c r="I8" s="147">
        <v>1510916.8517363854</v>
      </c>
    </row>
    <row r="9" spans="2:10" s="148" customFormat="1">
      <c r="B9" s="149" t="s">
        <v>275</v>
      </c>
      <c r="C9" s="381"/>
      <c r="D9" s="381"/>
      <c r="E9" s="381"/>
      <c r="F9" s="372"/>
      <c r="G9" s="372"/>
      <c r="H9" s="372"/>
      <c r="I9" s="150"/>
    </row>
    <row r="10" spans="2:10" s="148" customFormat="1">
      <c r="B10" s="151" t="s">
        <v>194</v>
      </c>
      <c r="C10" s="369">
        <v>0</v>
      </c>
      <c r="D10" s="369"/>
      <c r="E10" s="369"/>
      <c r="F10" s="370">
        <v>0</v>
      </c>
      <c r="G10" s="370"/>
      <c r="H10" s="370"/>
      <c r="I10" s="225">
        <v>0</v>
      </c>
    </row>
    <row r="11" spans="2:10" s="148" customFormat="1">
      <c r="B11" s="151" t="s">
        <v>276</v>
      </c>
      <c r="C11" s="369">
        <v>0</v>
      </c>
      <c r="D11" s="369"/>
      <c r="E11" s="369"/>
      <c r="F11" s="370">
        <v>0</v>
      </c>
      <c r="G11" s="370"/>
      <c r="H11" s="370"/>
      <c r="I11" s="225">
        <v>0</v>
      </c>
    </row>
    <row r="12" spans="2:10" s="148" customFormat="1">
      <c r="B12" s="152" t="s">
        <v>277</v>
      </c>
      <c r="C12" s="369">
        <v>0</v>
      </c>
      <c r="D12" s="369"/>
      <c r="E12" s="369"/>
      <c r="F12" s="371">
        <v>35438.860000000015</v>
      </c>
      <c r="G12" s="371"/>
      <c r="H12" s="371"/>
      <c r="I12" s="225">
        <v>0</v>
      </c>
    </row>
    <row r="13" spans="2:10" s="148" customFormat="1" ht="31.5">
      <c r="B13" s="343" t="s">
        <v>278</v>
      </c>
      <c r="C13" s="372">
        <v>1663898.8399999999</v>
      </c>
      <c r="D13" s="372"/>
      <c r="E13" s="372"/>
      <c r="F13" s="372">
        <v>15785.190000000017</v>
      </c>
      <c r="G13" s="372"/>
      <c r="H13" s="372"/>
      <c r="I13" s="197" t="s">
        <v>646</v>
      </c>
    </row>
    <row r="14" spans="2:10" s="148" customFormat="1">
      <c r="B14" s="149"/>
      <c r="C14" s="373"/>
      <c r="D14" s="373"/>
      <c r="E14" s="373"/>
      <c r="F14" s="374"/>
      <c r="G14" s="374"/>
      <c r="H14" s="374"/>
      <c r="I14" s="153">
        <v>1679684.0299999998</v>
      </c>
      <c r="J14" s="154"/>
    </row>
    <row r="16" spans="2:10">
      <c r="B16" s="366" t="s">
        <v>241</v>
      </c>
      <c r="C16" s="366"/>
      <c r="D16" s="366"/>
      <c r="E16" s="366"/>
      <c r="F16" s="366"/>
      <c r="G16" s="366"/>
      <c r="H16" s="366"/>
      <c r="I16" s="366"/>
    </row>
    <row r="19" spans="2:9">
      <c r="B19" s="11" t="s">
        <v>251</v>
      </c>
    </row>
    <row r="24" spans="2:9" s="73" customFormat="1">
      <c r="B24" s="76" t="s">
        <v>647</v>
      </c>
      <c r="C24" s="74"/>
      <c r="E24" s="72"/>
      <c r="I24" s="72" t="s">
        <v>648</v>
      </c>
    </row>
    <row r="25" spans="2:9" s="14" customFormat="1">
      <c r="B25" s="13" t="s">
        <v>480</v>
      </c>
      <c r="C25" s="75"/>
      <c r="E25" s="13"/>
      <c r="I25" s="13" t="s">
        <v>423</v>
      </c>
    </row>
    <row r="53" spans="4:4">
      <c r="D53" s="7">
        <v>0</v>
      </c>
    </row>
  </sheetData>
  <mergeCells count="20">
    <mergeCell ref="B2:J2"/>
    <mergeCell ref="B3:J3"/>
    <mergeCell ref="B5:J5"/>
    <mergeCell ref="C7:E7"/>
    <mergeCell ref="F7:H7"/>
    <mergeCell ref="C8:E8"/>
    <mergeCell ref="F8:H8"/>
    <mergeCell ref="C9:E9"/>
    <mergeCell ref="F9:H9"/>
    <mergeCell ref="F10:H10"/>
    <mergeCell ref="C11:E11"/>
    <mergeCell ref="F11:H11"/>
    <mergeCell ref="C10:E10"/>
    <mergeCell ref="B16:I16"/>
    <mergeCell ref="C12:E12"/>
    <mergeCell ref="F12:H12"/>
    <mergeCell ref="C13:E13"/>
    <mergeCell ref="F13:H13"/>
    <mergeCell ref="C14:E14"/>
    <mergeCell ref="F14:H14"/>
  </mergeCells>
  <hyperlinks>
    <hyperlink ref="B1" location="Índice!A1" display="Índice" xr:uid="{D94A9BCE-DEEA-4F99-AB2C-3802CB3F2239}"/>
  </hyperlinks>
  <pageMargins left="0.75" right="0.75" top="1" bottom="1" header="0.5" footer="0.5"/>
  <pageSetup scale="4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F5041-D6C1-4F6E-AA91-AFE4A6D1E265}">
  <sheetPr>
    <tabColor rgb="FFFF0000"/>
    <pageSetUpPr fitToPage="1"/>
  </sheetPr>
  <dimension ref="B1:I36"/>
  <sheetViews>
    <sheetView showGridLines="0" zoomScale="70" zoomScaleNormal="70" zoomScaleSheetLayoutView="90" workbookViewId="0">
      <selection activeCell="C26" sqref="C26"/>
    </sheetView>
  </sheetViews>
  <sheetFormatPr baseColWidth="10" defaultColWidth="11.42578125" defaultRowHeight="15.75"/>
  <cols>
    <col min="1" max="1" width="3.28515625" style="7" customWidth="1"/>
    <col min="2" max="2" width="59.5703125" style="11" customWidth="1"/>
    <col min="3" max="3" width="21.140625" style="11" customWidth="1"/>
    <col min="4" max="4" width="20.7109375" style="17" customWidth="1"/>
    <col min="5" max="5" width="13.42578125" style="7" bestFit="1" customWidth="1"/>
    <col min="6" max="6" width="12.7109375" style="7" bestFit="1" customWidth="1"/>
    <col min="7" max="16384" width="11.42578125" style="7"/>
  </cols>
  <sheetData>
    <row r="1" spans="2:8">
      <c r="B1" s="16" t="s">
        <v>229</v>
      </c>
      <c r="C1" s="7"/>
      <c r="D1" s="7"/>
    </row>
    <row r="2" spans="2:8">
      <c r="B2" s="382" t="s">
        <v>230</v>
      </c>
      <c r="C2" s="382"/>
      <c r="D2" s="382"/>
      <c r="E2" s="342"/>
      <c r="F2" s="342"/>
      <c r="G2" s="342"/>
    </row>
    <row r="3" spans="2:8">
      <c r="B3" s="383" t="s">
        <v>261</v>
      </c>
      <c r="C3" s="383"/>
      <c r="D3" s="383"/>
      <c r="E3" s="15"/>
      <c r="F3" s="15"/>
      <c r="G3" s="15"/>
    </row>
    <row r="4" spans="2:8">
      <c r="B4" s="386" t="s">
        <v>649</v>
      </c>
      <c r="C4" s="386"/>
      <c r="D4" s="386"/>
    </row>
    <row r="5" spans="2:8">
      <c r="B5" s="384" t="s">
        <v>232</v>
      </c>
      <c r="C5" s="384"/>
      <c r="D5" s="384"/>
      <c r="E5" s="384"/>
      <c r="F5" s="384"/>
      <c r="G5" s="384"/>
    </row>
    <row r="6" spans="2:8">
      <c r="B6" s="25"/>
      <c r="C6" s="25"/>
      <c r="D6" s="25"/>
    </row>
    <row r="7" spans="2:8">
      <c r="B7" s="89"/>
      <c r="C7" s="87">
        <v>45838</v>
      </c>
      <c r="D7" s="87">
        <v>45473</v>
      </c>
    </row>
    <row r="8" spans="2:8" s="148" customFormat="1">
      <c r="B8" s="155" t="s">
        <v>262</v>
      </c>
      <c r="C8" s="156"/>
      <c r="D8" s="157"/>
    </row>
    <row r="9" spans="2:8" s="148" customFormat="1">
      <c r="B9" s="158"/>
      <c r="C9" s="156"/>
      <c r="D9" s="157"/>
    </row>
    <row r="10" spans="2:8" s="148" customFormat="1">
      <c r="B10" s="159" t="s">
        <v>263</v>
      </c>
      <c r="C10" s="157"/>
      <c r="D10" s="157"/>
    </row>
    <row r="11" spans="2:8" s="148" customFormat="1">
      <c r="B11" s="158" t="s">
        <v>430</v>
      </c>
      <c r="C11" s="268">
        <v>-22032.040000000066</v>
      </c>
      <c r="D11" s="268">
        <v>-233351.70999999973</v>
      </c>
      <c r="E11" s="23"/>
      <c r="F11" s="23"/>
      <c r="G11" s="23"/>
      <c r="H11" s="23"/>
    </row>
    <row r="12" spans="2:8" s="148" customFormat="1">
      <c r="B12" s="158" t="s">
        <v>264</v>
      </c>
      <c r="C12" s="157">
        <v>8255.4699999999993</v>
      </c>
      <c r="D12" s="268">
        <v>2722.01</v>
      </c>
      <c r="E12" s="23"/>
      <c r="F12" s="23"/>
      <c r="G12" s="23"/>
      <c r="H12" s="23"/>
    </row>
    <row r="13" spans="2:8" s="148" customFormat="1">
      <c r="B13" s="160" t="s">
        <v>431</v>
      </c>
      <c r="C13" s="157">
        <v>15864.363188043098</v>
      </c>
      <c r="D13" s="268">
        <v>-5250.1665395904656</v>
      </c>
      <c r="E13" s="23"/>
      <c r="F13" s="23"/>
      <c r="G13" s="23"/>
      <c r="H13" s="23"/>
    </row>
    <row r="14" spans="2:8" s="148" customFormat="1">
      <c r="B14" s="160" t="s">
        <v>265</v>
      </c>
      <c r="C14" s="157">
        <v>-123.29999999999998</v>
      </c>
      <c r="D14" s="268">
        <v>-5822.6552406301362</v>
      </c>
      <c r="E14" s="23"/>
      <c r="F14" s="23"/>
      <c r="G14" s="23"/>
      <c r="H14" s="23"/>
    </row>
    <row r="15" spans="2:8" s="148" customFormat="1">
      <c r="B15" s="158" t="s">
        <v>432</v>
      </c>
      <c r="C15" s="157">
        <v>-3182.6000000000004</v>
      </c>
      <c r="D15" s="268">
        <v>-3627.9682197793995</v>
      </c>
      <c r="H15" s="161"/>
    </row>
    <row r="16" spans="2:8" s="148" customFormat="1">
      <c r="B16" s="160" t="s">
        <v>433</v>
      </c>
      <c r="C16" s="194">
        <v>0</v>
      </c>
      <c r="D16" s="357">
        <v>0</v>
      </c>
    </row>
    <row r="17" spans="2:9" s="148" customFormat="1">
      <c r="B17" s="160"/>
      <c r="C17" s="157"/>
      <c r="D17" s="268"/>
    </row>
    <row r="18" spans="2:9" s="163" customFormat="1">
      <c r="B18" s="159" t="s">
        <v>266</v>
      </c>
      <c r="C18" s="157">
        <v>-1218.1068119569688</v>
      </c>
      <c r="D18" s="358">
        <v>-245330.48999999973</v>
      </c>
    </row>
    <row r="19" spans="2:9" s="148" customFormat="1">
      <c r="B19" s="158"/>
      <c r="C19" s="157"/>
      <c r="D19" s="268"/>
    </row>
    <row r="20" spans="2:9" s="148" customFormat="1">
      <c r="B20" s="155" t="s">
        <v>267</v>
      </c>
      <c r="C20" s="157"/>
      <c r="D20" s="268"/>
    </row>
    <row r="21" spans="2:9" s="148" customFormat="1">
      <c r="B21" s="164" t="s">
        <v>194</v>
      </c>
      <c r="C21" s="194">
        <v>0</v>
      </c>
      <c r="D21" s="268">
        <v>128265.70999999996</v>
      </c>
    </row>
    <row r="22" spans="2:9" s="148" customFormat="1">
      <c r="B22" s="164"/>
      <c r="C22" s="157"/>
      <c r="D22" s="157"/>
    </row>
    <row r="23" spans="2:9" s="148" customFormat="1">
      <c r="B23" s="159" t="s">
        <v>268</v>
      </c>
      <c r="C23" s="195">
        <v>0</v>
      </c>
      <c r="D23" s="162">
        <v>128265.70999999996</v>
      </c>
    </row>
    <row r="24" spans="2:9" s="148" customFormat="1">
      <c r="B24" s="159"/>
      <c r="C24" s="157"/>
      <c r="D24" s="162"/>
      <c r="E24" s="299"/>
      <c r="H24" s="299"/>
    </row>
    <row r="25" spans="2:9" s="148" customFormat="1">
      <c r="B25" s="159" t="s">
        <v>269</v>
      </c>
      <c r="C25" s="162">
        <v>1606.43</v>
      </c>
      <c r="D25" s="162">
        <v>120570.87</v>
      </c>
      <c r="E25" s="299"/>
      <c r="H25" s="299"/>
    </row>
    <row r="26" spans="2:9" s="148" customFormat="1">
      <c r="B26" s="165" t="s">
        <v>270</v>
      </c>
      <c r="C26" s="166">
        <v>388.32318804303122</v>
      </c>
      <c r="D26" s="166">
        <v>3506.0900000002293</v>
      </c>
      <c r="E26" s="300">
        <v>3.1880430312298813E-3</v>
      </c>
      <c r="H26" s="301"/>
    </row>
    <row r="27" spans="2:9" s="23" customFormat="1">
      <c r="B27" s="27"/>
      <c r="C27" s="242"/>
      <c r="D27" s="26"/>
      <c r="I27" s="63"/>
    </row>
    <row r="28" spans="2:9" s="23" customFormat="1">
      <c r="B28" s="242" t="s">
        <v>250</v>
      </c>
      <c r="C28" s="242"/>
      <c r="D28" s="242"/>
    </row>
    <row r="29" spans="2:9">
      <c r="C29" s="7"/>
      <c r="D29" s="7"/>
    </row>
    <row r="30" spans="2:9">
      <c r="B30" s="11" t="s">
        <v>271</v>
      </c>
      <c r="C30" s="7"/>
      <c r="D30" s="7"/>
    </row>
    <row r="31" spans="2:9">
      <c r="C31" s="7"/>
      <c r="D31" s="7"/>
    </row>
    <row r="32" spans="2:9">
      <c r="C32" s="7"/>
      <c r="D32" s="7"/>
    </row>
    <row r="33" spans="2:4">
      <c r="C33" s="7"/>
      <c r="D33" s="7"/>
    </row>
    <row r="34" spans="2:4">
      <c r="C34" s="7"/>
      <c r="D34" s="7"/>
    </row>
    <row r="35" spans="2:4" s="73" customFormat="1">
      <c r="B35" s="76" t="s">
        <v>647</v>
      </c>
      <c r="D35" s="72" t="s">
        <v>648</v>
      </c>
    </row>
    <row r="36" spans="2:4" s="14" customFormat="1">
      <c r="B36" s="13" t="s">
        <v>480</v>
      </c>
      <c r="D36" s="13" t="s">
        <v>423</v>
      </c>
    </row>
  </sheetData>
  <mergeCells count="4">
    <mergeCell ref="B5:G5"/>
    <mergeCell ref="B2:D2"/>
    <mergeCell ref="B4:D4"/>
    <mergeCell ref="B3:D3"/>
  </mergeCells>
  <hyperlinks>
    <hyperlink ref="B1" location="Índice!A1" display="Índice" xr:uid="{D610E5DA-4CAE-43CE-B7B9-69266D1BB34E}"/>
  </hyperlinks>
  <pageMargins left="0.7" right="0.7" top="0.75" bottom="0.75" header="0.3" footer="0.3"/>
  <pageSetup paperSize="9" scale="6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7F73B-480F-421F-A544-C0DC4DFA9B21}">
  <sheetPr>
    <tabColor rgb="FFFF0000"/>
    <pageSetUpPr fitToPage="1"/>
  </sheetPr>
  <dimension ref="A1:R282"/>
  <sheetViews>
    <sheetView showGridLines="0" topLeftCell="A71" zoomScale="70" zoomScaleNormal="70" zoomScaleSheetLayoutView="100" workbookViewId="0">
      <selection activeCell="E99" sqref="E99"/>
    </sheetView>
  </sheetViews>
  <sheetFormatPr baseColWidth="10" defaultColWidth="9.28515625" defaultRowHeight="15.75"/>
  <cols>
    <col min="1" max="1" width="4.28515625" style="31" customWidth="1"/>
    <col min="2" max="2" width="46.42578125" style="31" customWidth="1"/>
    <col min="3" max="3" width="45.42578125" style="31" bestFit="1" customWidth="1"/>
    <col min="4" max="4" width="18.28515625" style="31" customWidth="1"/>
    <col min="5" max="5" width="17" style="31" customWidth="1"/>
    <col min="6" max="6" width="17.140625" style="31" customWidth="1"/>
    <col min="7" max="7" width="17.7109375" style="31" bestFit="1" customWidth="1"/>
    <col min="8" max="8" width="20.5703125" style="31" customWidth="1"/>
    <col min="9" max="9" width="22.28515625" style="31" bestFit="1" customWidth="1"/>
    <col min="10" max="10" width="15.7109375" style="34" customWidth="1"/>
    <col min="11" max="11" width="17.28515625" style="31" bestFit="1" customWidth="1"/>
    <col min="12" max="12" width="19.85546875" style="31" customWidth="1"/>
    <col min="13" max="13" width="17.42578125" style="31" customWidth="1"/>
    <col min="14" max="14" width="15.7109375" style="31" bestFit="1" customWidth="1"/>
    <col min="15" max="15" width="19.28515625" style="31" customWidth="1"/>
    <col min="16" max="16" width="16.85546875" style="31" customWidth="1"/>
    <col min="17" max="17" width="18" style="31" customWidth="1"/>
    <col min="18" max="16384" width="9.28515625" style="31"/>
  </cols>
  <sheetData>
    <row r="1" spans="1:11" s="7" customFormat="1">
      <c r="B1" s="55" t="s">
        <v>229</v>
      </c>
      <c r="F1" s="14"/>
    </row>
    <row r="2" spans="1:11">
      <c r="A2" s="30"/>
      <c r="B2" s="392" t="s">
        <v>279</v>
      </c>
      <c r="C2" s="392"/>
      <c r="D2" s="392"/>
      <c r="E2" s="392"/>
      <c r="F2" s="392"/>
      <c r="G2" s="392"/>
      <c r="H2" s="392"/>
      <c r="I2" s="392"/>
      <c r="J2" s="392"/>
      <c r="K2" s="392"/>
    </row>
    <row r="3" spans="1:11">
      <c r="A3" s="30"/>
      <c r="B3" s="392" t="s">
        <v>230</v>
      </c>
      <c r="C3" s="392"/>
      <c r="D3" s="392"/>
      <c r="E3" s="392"/>
      <c r="F3" s="392"/>
      <c r="G3" s="392"/>
      <c r="H3" s="392"/>
      <c r="I3" s="392"/>
      <c r="J3" s="392"/>
      <c r="K3" s="392"/>
    </row>
    <row r="4" spans="1:11">
      <c r="A4" s="30"/>
      <c r="B4" s="393" t="s">
        <v>641</v>
      </c>
      <c r="C4" s="393"/>
      <c r="D4" s="393"/>
      <c r="E4" s="393"/>
      <c r="F4" s="393"/>
      <c r="G4" s="393"/>
      <c r="H4" s="393"/>
      <c r="I4" s="393"/>
      <c r="J4" s="393"/>
      <c r="K4" s="393"/>
    </row>
    <row r="5" spans="1:11">
      <c r="A5" s="30"/>
      <c r="B5" s="7"/>
      <c r="C5" s="7"/>
      <c r="D5" s="7"/>
      <c r="E5" s="7"/>
      <c r="F5" s="7"/>
      <c r="G5" s="7"/>
      <c r="H5" s="7"/>
      <c r="I5" s="7"/>
      <c r="J5" s="7"/>
      <c r="K5" s="7"/>
    </row>
    <row r="6" spans="1:11">
      <c r="A6" s="30"/>
      <c r="B6" s="15" t="s">
        <v>280</v>
      </c>
      <c r="C6" s="7"/>
      <c r="D6" s="7"/>
      <c r="E6" s="7"/>
      <c r="F6" s="7"/>
      <c r="G6" s="7"/>
      <c r="H6" s="7"/>
      <c r="I6" s="7"/>
      <c r="J6" s="7"/>
      <c r="K6" s="7"/>
    </row>
    <row r="7" spans="1:11">
      <c r="A7" s="30"/>
      <c r="B7" s="15"/>
      <c r="C7" s="7"/>
      <c r="D7" s="7"/>
      <c r="E7" s="7"/>
      <c r="F7" s="7"/>
      <c r="G7" s="7"/>
      <c r="H7" s="7"/>
      <c r="I7" s="7"/>
      <c r="J7" s="7"/>
      <c r="K7" s="7"/>
    </row>
    <row r="8" spans="1:11">
      <c r="A8" s="30"/>
      <c r="B8" s="15" t="s">
        <v>281</v>
      </c>
      <c r="C8" s="7"/>
      <c r="D8" s="7"/>
      <c r="E8" s="7"/>
      <c r="F8" s="7"/>
      <c r="G8" s="7"/>
      <c r="H8" s="7"/>
      <c r="I8" s="7"/>
      <c r="J8" s="7"/>
      <c r="K8" s="7"/>
    </row>
    <row r="9" spans="1:11">
      <c r="A9" s="30"/>
      <c r="B9" s="394" t="s">
        <v>282</v>
      </c>
      <c r="C9" s="394"/>
      <c r="D9" s="394"/>
      <c r="E9" s="394"/>
      <c r="F9" s="394"/>
      <c r="G9" s="394"/>
      <c r="H9" s="394"/>
      <c r="I9" s="394"/>
      <c r="J9" s="394"/>
      <c r="K9" s="394"/>
    </row>
    <row r="10" spans="1:11" ht="31.9" customHeight="1">
      <c r="A10" s="30"/>
      <c r="B10" s="394" t="s">
        <v>283</v>
      </c>
      <c r="C10" s="394"/>
      <c r="D10" s="394"/>
      <c r="E10" s="394"/>
      <c r="F10" s="394"/>
      <c r="G10" s="394"/>
      <c r="H10" s="394"/>
      <c r="I10" s="394"/>
      <c r="J10" s="394"/>
      <c r="K10" s="394"/>
    </row>
    <row r="11" spans="1:11" ht="49.15" customHeight="1">
      <c r="A11" s="30"/>
      <c r="B11" s="394" t="s">
        <v>624</v>
      </c>
      <c r="C11" s="394"/>
      <c r="D11" s="394"/>
      <c r="E11" s="394"/>
      <c r="F11" s="394"/>
      <c r="G11" s="394"/>
      <c r="H11" s="394"/>
      <c r="I11" s="394"/>
      <c r="J11" s="394"/>
      <c r="K11" s="394"/>
    </row>
    <row r="12" spans="1:11">
      <c r="A12" s="30"/>
      <c r="B12" s="28"/>
      <c r="C12" s="28"/>
      <c r="D12" s="28"/>
      <c r="E12" s="28"/>
      <c r="F12" s="28"/>
      <c r="G12" s="28"/>
      <c r="H12" s="28"/>
      <c r="I12" s="28"/>
      <c r="J12" s="28"/>
      <c r="K12" s="28"/>
    </row>
    <row r="13" spans="1:11">
      <c r="A13" s="30"/>
      <c r="B13" s="15" t="s">
        <v>284</v>
      </c>
      <c r="C13" s="7"/>
      <c r="D13" s="7"/>
      <c r="E13" s="7"/>
      <c r="F13" s="7"/>
      <c r="G13" s="7"/>
      <c r="H13" s="7"/>
      <c r="I13" s="7"/>
      <c r="J13" s="7"/>
      <c r="K13" s="7"/>
    </row>
    <row r="14" spans="1:11">
      <c r="A14" s="30"/>
      <c r="B14" s="394" t="s">
        <v>625</v>
      </c>
      <c r="C14" s="394"/>
      <c r="D14" s="394"/>
      <c r="E14" s="394"/>
      <c r="F14" s="394"/>
      <c r="G14" s="394"/>
      <c r="H14" s="394"/>
      <c r="I14" s="394"/>
      <c r="J14" s="394"/>
      <c r="K14" s="394"/>
    </row>
    <row r="15" spans="1:11">
      <c r="A15" s="30"/>
      <c r="B15" s="7"/>
      <c r="C15" s="7"/>
      <c r="D15" s="7"/>
      <c r="E15" s="7"/>
      <c r="F15" s="7"/>
      <c r="G15" s="7"/>
      <c r="H15" s="7"/>
      <c r="I15" s="7"/>
      <c r="J15" s="7"/>
      <c r="K15" s="7"/>
    </row>
    <row r="16" spans="1:11">
      <c r="A16" s="30"/>
      <c r="B16" s="15" t="s">
        <v>285</v>
      </c>
      <c r="C16" s="7"/>
      <c r="D16" s="7"/>
      <c r="E16" s="7"/>
      <c r="F16" s="7"/>
      <c r="G16" s="7"/>
      <c r="H16" s="7"/>
      <c r="I16" s="7"/>
      <c r="J16" s="7"/>
      <c r="K16" s="7"/>
    </row>
    <row r="17" spans="1:11">
      <c r="A17" s="30"/>
      <c r="B17" s="15" t="s">
        <v>286</v>
      </c>
      <c r="C17" s="7"/>
      <c r="D17" s="7"/>
      <c r="E17" s="7"/>
      <c r="F17" s="7"/>
      <c r="G17" s="7"/>
      <c r="H17" s="7"/>
      <c r="I17" s="7"/>
      <c r="J17" s="7"/>
      <c r="K17" s="7"/>
    </row>
    <row r="18" spans="1:11">
      <c r="A18" s="30"/>
      <c r="B18" s="7"/>
      <c r="C18" s="7"/>
      <c r="D18" s="7"/>
      <c r="E18" s="7"/>
      <c r="F18" s="7"/>
      <c r="G18" s="7"/>
      <c r="H18" s="7"/>
      <c r="I18" s="7"/>
      <c r="J18" s="7"/>
      <c r="K18" s="7"/>
    </row>
    <row r="19" spans="1:11" ht="33" customHeight="1">
      <c r="A19" s="30"/>
      <c r="B19" s="394" t="s">
        <v>435</v>
      </c>
      <c r="C19" s="394"/>
      <c r="D19" s="394"/>
      <c r="E19" s="394"/>
      <c r="F19" s="394"/>
      <c r="G19" s="394"/>
      <c r="H19" s="394"/>
      <c r="I19" s="394"/>
      <c r="J19" s="394"/>
      <c r="K19" s="394"/>
    </row>
    <row r="20" spans="1:11" ht="33.6" customHeight="1">
      <c r="A20" s="30"/>
      <c r="B20" s="394" t="s">
        <v>287</v>
      </c>
      <c r="C20" s="394"/>
      <c r="D20" s="394"/>
      <c r="E20" s="394"/>
      <c r="F20" s="394"/>
      <c r="G20" s="394"/>
      <c r="H20" s="394"/>
      <c r="I20" s="394"/>
      <c r="J20" s="394"/>
      <c r="K20" s="394"/>
    </row>
    <row r="21" spans="1:11">
      <c r="A21" s="30"/>
      <c r="B21" s="394" t="s">
        <v>288</v>
      </c>
      <c r="C21" s="394"/>
      <c r="D21" s="394"/>
      <c r="E21" s="394"/>
      <c r="F21" s="394"/>
      <c r="G21" s="394"/>
      <c r="H21" s="394"/>
      <c r="I21" s="394"/>
      <c r="J21" s="394"/>
      <c r="K21" s="394"/>
    </row>
    <row r="22" spans="1:11">
      <c r="A22" s="30"/>
      <c r="B22" s="394" t="s">
        <v>289</v>
      </c>
      <c r="C22" s="394"/>
      <c r="D22" s="394"/>
      <c r="E22" s="394"/>
      <c r="F22" s="394"/>
      <c r="G22" s="394"/>
      <c r="H22" s="394"/>
      <c r="I22" s="394"/>
      <c r="J22" s="394"/>
      <c r="K22" s="394"/>
    </row>
    <row r="23" spans="1:11">
      <c r="A23" s="30"/>
      <c r="B23" s="229"/>
      <c r="C23" s="229"/>
      <c r="D23" s="229"/>
      <c r="E23" s="229"/>
      <c r="F23" s="229"/>
      <c r="G23" s="229"/>
      <c r="H23" s="229"/>
      <c r="I23" s="229"/>
      <c r="J23" s="229"/>
      <c r="K23" s="229"/>
    </row>
    <row r="24" spans="1:11">
      <c r="A24" s="30"/>
      <c r="B24" s="385" t="s">
        <v>290</v>
      </c>
      <c r="C24" s="385"/>
      <c r="D24" s="385"/>
      <c r="E24" s="385"/>
      <c r="F24" s="385"/>
      <c r="G24" s="385"/>
      <c r="H24" s="391" t="s">
        <v>291</v>
      </c>
      <c r="I24" s="391"/>
      <c r="J24" s="391" t="s">
        <v>292</v>
      </c>
      <c r="K24" s="391"/>
    </row>
    <row r="25" spans="1:11">
      <c r="A25" s="30"/>
      <c r="B25" s="396" t="s">
        <v>293</v>
      </c>
      <c r="C25" s="396"/>
      <c r="D25" s="396"/>
      <c r="E25" s="396"/>
      <c r="F25" s="396"/>
      <c r="G25" s="396"/>
      <c r="H25" s="397">
        <v>0</v>
      </c>
      <c r="I25" s="398"/>
      <c r="J25" s="399" t="s">
        <v>294</v>
      </c>
      <c r="K25" s="400"/>
    </row>
    <row r="26" spans="1:11">
      <c r="A26" s="30"/>
      <c r="B26" s="396" t="s">
        <v>295</v>
      </c>
      <c r="C26" s="396"/>
      <c r="D26" s="396"/>
      <c r="E26" s="396"/>
      <c r="F26" s="396"/>
      <c r="G26" s="396"/>
      <c r="H26" s="397">
        <v>0</v>
      </c>
      <c r="I26" s="398"/>
      <c r="J26" s="399" t="s">
        <v>294</v>
      </c>
      <c r="K26" s="400"/>
    </row>
    <row r="27" spans="1:11">
      <c r="A27" s="30"/>
      <c r="B27" s="396" t="s">
        <v>296</v>
      </c>
      <c r="C27" s="396"/>
      <c r="D27" s="396"/>
      <c r="E27" s="396"/>
      <c r="F27" s="396"/>
      <c r="G27" s="396"/>
      <c r="H27" s="397">
        <v>0</v>
      </c>
      <c r="I27" s="398"/>
      <c r="J27" s="399" t="s">
        <v>294</v>
      </c>
      <c r="K27" s="400"/>
    </row>
    <row r="28" spans="1:11">
      <c r="A28" s="30"/>
      <c r="B28" s="396" t="s">
        <v>297</v>
      </c>
      <c r="C28" s="396"/>
      <c r="D28" s="396"/>
      <c r="E28" s="396"/>
      <c r="F28" s="396"/>
      <c r="G28" s="396"/>
      <c r="H28" s="397">
        <v>0</v>
      </c>
      <c r="I28" s="398"/>
      <c r="J28" s="399" t="s">
        <v>294</v>
      </c>
      <c r="K28" s="400"/>
    </row>
    <row r="29" spans="1:11">
      <c r="A29" s="30"/>
      <c r="B29" s="396" t="s">
        <v>298</v>
      </c>
      <c r="C29" s="396"/>
      <c r="D29" s="396"/>
      <c r="E29" s="396"/>
      <c r="F29" s="396"/>
      <c r="G29" s="396"/>
      <c r="H29" s="397">
        <v>0</v>
      </c>
      <c r="I29" s="398"/>
      <c r="J29" s="399" t="s">
        <v>294</v>
      </c>
      <c r="K29" s="400"/>
    </row>
    <row r="30" spans="1:11">
      <c r="A30" s="30"/>
      <c r="B30" s="396" t="s">
        <v>299</v>
      </c>
      <c r="C30" s="396"/>
      <c r="D30" s="396"/>
      <c r="E30" s="396"/>
      <c r="F30" s="396"/>
      <c r="G30" s="396"/>
      <c r="H30" s="397">
        <v>0</v>
      </c>
      <c r="I30" s="398"/>
      <c r="J30" s="399" t="s">
        <v>294</v>
      </c>
      <c r="K30" s="400"/>
    </row>
    <row r="31" spans="1:11">
      <c r="A31" s="30"/>
      <c r="B31" s="396" t="s">
        <v>300</v>
      </c>
      <c r="C31" s="396"/>
      <c r="D31" s="396"/>
      <c r="E31" s="396"/>
      <c r="F31" s="396"/>
      <c r="G31" s="396"/>
      <c r="H31" s="397">
        <v>0</v>
      </c>
      <c r="I31" s="398"/>
      <c r="J31" s="399" t="s">
        <v>294</v>
      </c>
      <c r="K31" s="400"/>
    </row>
    <row r="32" spans="1:11">
      <c r="A32" s="30"/>
      <c r="B32" s="396" t="s">
        <v>301</v>
      </c>
      <c r="C32" s="396"/>
      <c r="D32" s="396"/>
      <c r="E32" s="396"/>
      <c r="F32" s="396"/>
      <c r="G32" s="396"/>
      <c r="H32" s="397">
        <v>0</v>
      </c>
      <c r="I32" s="398"/>
      <c r="J32" s="399" t="s">
        <v>294</v>
      </c>
      <c r="K32" s="400"/>
    </row>
    <row r="33" spans="1:11">
      <c r="A33" s="30"/>
      <c r="B33" s="396" t="s">
        <v>302</v>
      </c>
      <c r="C33" s="396"/>
      <c r="D33" s="396"/>
      <c r="E33" s="396"/>
      <c r="F33" s="396"/>
      <c r="G33" s="396"/>
      <c r="H33" s="397">
        <v>0</v>
      </c>
      <c r="I33" s="398"/>
      <c r="J33" s="399" t="s">
        <v>294</v>
      </c>
      <c r="K33" s="400"/>
    </row>
    <row r="34" spans="1:11">
      <c r="A34" s="30"/>
      <c r="B34" s="402" t="s">
        <v>303</v>
      </c>
      <c r="C34" s="403"/>
      <c r="D34" s="403"/>
      <c r="E34" s="403"/>
      <c r="F34" s="403"/>
      <c r="G34" s="404"/>
      <c r="H34" s="397">
        <v>0</v>
      </c>
      <c r="I34" s="397"/>
      <c r="J34" s="399" t="s">
        <v>304</v>
      </c>
      <c r="K34" s="400"/>
    </row>
    <row r="35" spans="1:11">
      <c r="A35" s="30"/>
      <c r="B35" s="396" t="s">
        <v>305</v>
      </c>
      <c r="C35" s="396"/>
      <c r="D35" s="396"/>
      <c r="E35" s="396"/>
      <c r="F35" s="396"/>
      <c r="G35" s="396"/>
      <c r="H35" s="397">
        <v>0</v>
      </c>
      <c r="I35" s="398"/>
      <c r="J35" s="399" t="s">
        <v>294</v>
      </c>
      <c r="K35" s="400"/>
    </row>
    <row r="36" spans="1:11">
      <c r="A36" s="30"/>
      <c r="B36" s="396" t="s">
        <v>306</v>
      </c>
      <c r="C36" s="396"/>
      <c r="D36" s="396"/>
      <c r="E36" s="396"/>
      <c r="F36" s="396"/>
      <c r="G36" s="396"/>
      <c r="H36" s="397">
        <v>0</v>
      </c>
      <c r="I36" s="398"/>
      <c r="J36" s="399" t="s">
        <v>294</v>
      </c>
      <c r="K36" s="400"/>
    </row>
    <row r="37" spans="1:11">
      <c r="A37" s="30"/>
      <c r="B37" s="396" t="s">
        <v>307</v>
      </c>
      <c r="C37" s="396"/>
      <c r="D37" s="396"/>
      <c r="E37" s="396"/>
      <c r="F37" s="396"/>
      <c r="G37" s="396"/>
      <c r="H37" s="397">
        <v>0</v>
      </c>
      <c r="I37" s="398"/>
      <c r="J37" s="399" t="s">
        <v>294</v>
      </c>
      <c r="K37" s="400"/>
    </row>
    <row r="38" spans="1:11">
      <c r="A38" s="30"/>
      <c r="B38" s="396" t="s">
        <v>308</v>
      </c>
      <c r="C38" s="396"/>
      <c r="D38" s="396"/>
      <c r="E38" s="396"/>
      <c r="F38" s="396"/>
      <c r="G38" s="396"/>
      <c r="H38" s="397">
        <v>0</v>
      </c>
      <c r="I38" s="398"/>
      <c r="J38" s="399" t="s">
        <v>294</v>
      </c>
      <c r="K38" s="400"/>
    </row>
    <row r="39" spans="1:11">
      <c r="A39" s="30"/>
      <c r="B39" s="50"/>
      <c r="C39" s="50"/>
      <c r="D39" s="50"/>
      <c r="E39" s="50"/>
      <c r="F39" s="50"/>
      <c r="G39" s="50"/>
      <c r="H39" s="51"/>
      <c r="I39" s="52"/>
      <c r="J39" s="52"/>
      <c r="K39" s="52"/>
    </row>
    <row r="40" spans="1:11">
      <c r="A40" s="30"/>
      <c r="B40" s="50"/>
      <c r="C40" s="50"/>
      <c r="D40" s="50"/>
      <c r="E40" s="50"/>
      <c r="F40" s="50"/>
      <c r="G40" s="50"/>
      <c r="H40" s="51"/>
      <c r="I40" s="52"/>
      <c r="J40" s="52"/>
      <c r="K40" s="52"/>
    </row>
    <row r="41" spans="1:11">
      <c r="A41" s="30"/>
      <c r="B41" s="401" t="s">
        <v>309</v>
      </c>
      <c r="C41" s="395"/>
      <c r="D41" s="395"/>
      <c r="E41" s="395"/>
      <c r="F41" s="395"/>
      <c r="G41" s="395"/>
      <c r="H41" s="395"/>
      <c r="I41" s="395"/>
      <c r="J41" s="395"/>
      <c r="K41" s="395"/>
    </row>
    <row r="42" spans="1:11">
      <c r="A42" s="30"/>
      <c r="B42" s="394" t="s">
        <v>310</v>
      </c>
      <c r="C42" s="394"/>
      <c r="D42" s="394"/>
      <c r="E42" s="394"/>
      <c r="F42" s="394"/>
      <c r="G42" s="394"/>
      <c r="H42" s="394"/>
      <c r="I42" s="394"/>
      <c r="J42" s="394"/>
      <c r="K42" s="394"/>
    </row>
    <row r="43" spans="1:11">
      <c r="A43" s="30"/>
      <c r="B43" s="394" t="s">
        <v>311</v>
      </c>
      <c r="C43" s="394"/>
      <c r="D43" s="394"/>
      <c r="E43" s="394"/>
      <c r="F43" s="394"/>
      <c r="G43" s="394"/>
      <c r="H43" s="394"/>
      <c r="I43" s="394"/>
      <c r="J43" s="394"/>
      <c r="K43" s="394"/>
    </row>
    <row r="44" spans="1:11">
      <c r="A44" s="30"/>
      <c r="B44" s="395" t="s">
        <v>312</v>
      </c>
      <c r="C44" s="395"/>
      <c r="D44" s="395"/>
      <c r="E44" s="395"/>
      <c r="F44" s="395"/>
      <c r="G44" s="395"/>
      <c r="H44" s="395"/>
      <c r="I44" s="395"/>
      <c r="J44" s="395"/>
      <c r="K44" s="395"/>
    </row>
    <row r="45" spans="1:11">
      <c r="A45" s="30"/>
      <c r="B45" s="395" t="s">
        <v>313</v>
      </c>
      <c r="C45" s="395"/>
      <c r="D45" s="395"/>
      <c r="E45" s="395"/>
      <c r="F45" s="395"/>
      <c r="G45" s="395"/>
      <c r="H45" s="395"/>
      <c r="I45" s="395"/>
      <c r="J45" s="395"/>
      <c r="K45" s="395"/>
    </row>
    <row r="46" spans="1:11">
      <c r="A46" s="30"/>
      <c r="B46" s="395" t="s">
        <v>314</v>
      </c>
      <c r="C46" s="395"/>
      <c r="D46" s="395"/>
      <c r="E46" s="395"/>
      <c r="F46" s="395"/>
      <c r="G46" s="395"/>
      <c r="H46" s="395"/>
      <c r="I46" s="395"/>
      <c r="J46" s="395"/>
      <c r="K46" s="395"/>
    </row>
    <row r="47" spans="1:11">
      <c r="A47" s="30"/>
      <c r="B47" s="28"/>
      <c r="C47" s="28"/>
      <c r="D47" s="28"/>
      <c r="E47" s="28"/>
      <c r="F47" s="28"/>
      <c r="G47" s="28"/>
      <c r="H47" s="28"/>
      <c r="I47" s="28"/>
      <c r="J47" s="28"/>
      <c r="K47" s="28"/>
    </row>
    <row r="48" spans="1:11">
      <c r="A48" s="30"/>
      <c r="B48" s="15" t="s">
        <v>315</v>
      </c>
      <c r="C48" s="28"/>
      <c r="D48" s="28"/>
      <c r="E48" s="28"/>
      <c r="F48" s="28"/>
      <c r="G48" s="28"/>
      <c r="H48" s="28"/>
      <c r="I48" s="28"/>
      <c r="J48" s="28"/>
      <c r="K48" s="28"/>
    </row>
    <row r="49" spans="1:11" ht="48" customHeight="1">
      <c r="A49" s="30"/>
      <c r="B49" s="394" t="s">
        <v>436</v>
      </c>
      <c r="C49" s="394"/>
      <c r="D49" s="394"/>
      <c r="E49" s="394"/>
      <c r="F49" s="394"/>
      <c r="G49" s="394"/>
      <c r="H49" s="394"/>
      <c r="I49" s="394"/>
      <c r="J49" s="394"/>
      <c r="K49" s="394"/>
    </row>
    <row r="50" spans="1:11">
      <c r="A50" s="30"/>
      <c r="B50" s="53" t="s">
        <v>316</v>
      </c>
      <c r="C50" s="54"/>
      <c r="D50" s="54"/>
      <c r="E50" s="54"/>
      <c r="F50" s="54"/>
      <c r="G50" s="54"/>
      <c r="H50" s="54"/>
      <c r="I50" s="54"/>
      <c r="J50" s="54"/>
      <c r="K50" s="54"/>
    </row>
    <row r="51" spans="1:11">
      <c r="A51" s="30"/>
      <c r="B51" s="394" t="s">
        <v>317</v>
      </c>
      <c r="C51" s="394"/>
      <c r="D51" s="394"/>
      <c r="E51" s="394"/>
      <c r="F51" s="394"/>
      <c r="G51" s="394"/>
      <c r="H51" s="394"/>
      <c r="I51" s="394"/>
      <c r="J51" s="394"/>
      <c r="K51" s="394"/>
    </row>
    <row r="52" spans="1:11">
      <c r="A52" s="30"/>
      <c r="B52" s="28"/>
      <c r="C52" s="28"/>
      <c r="D52" s="28"/>
      <c r="E52" s="28"/>
      <c r="F52" s="28"/>
      <c r="G52" s="28"/>
      <c r="H52" s="28"/>
      <c r="I52" s="28"/>
      <c r="J52" s="28"/>
      <c r="K52" s="28"/>
    </row>
    <row r="53" spans="1:11">
      <c r="A53" s="30"/>
      <c r="B53" s="15" t="s">
        <v>318</v>
      </c>
      <c r="C53" s="28"/>
      <c r="D53" s="28"/>
      <c r="E53" s="28"/>
      <c r="F53" s="28"/>
      <c r="G53" s="28"/>
      <c r="H53" s="28"/>
      <c r="I53" s="28"/>
      <c r="J53" s="28"/>
      <c r="K53" s="28"/>
    </row>
    <row r="54" spans="1:11" ht="51.6" customHeight="1">
      <c r="A54" s="30"/>
      <c r="B54" s="394" t="s">
        <v>319</v>
      </c>
      <c r="C54" s="394"/>
      <c r="D54" s="394"/>
      <c r="E54" s="394"/>
      <c r="F54" s="394"/>
      <c r="G54" s="394"/>
      <c r="H54" s="394"/>
      <c r="I54" s="394"/>
      <c r="J54" s="394"/>
      <c r="K54" s="394"/>
    </row>
    <row r="55" spans="1:11">
      <c r="A55" s="30"/>
      <c r="B55" s="405" t="s">
        <v>320</v>
      </c>
      <c r="C55" s="405"/>
      <c r="D55" s="405"/>
      <c r="E55" s="405"/>
      <c r="F55" s="405"/>
      <c r="G55" s="405"/>
      <c r="H55" s="405"/>
      <c r="I55" s="405"/>
      <c r="J55" s="405"/>
      <c r="K55" s="405"/>
    </row>
    <row r="56" spans="1:11">
      <c r="A56" s="30"/>
      <c r="B56" s="405" t="s">
        <v>321</v>
      </c>
      <c r="C56" s="405"/>
      <c r="D56" s="405"/>
      <c r="E56" s="405"/>
      <c r="F56" s="405"/>
      <c r="G56" s="405"/>
      <c r="H56" s="405"/>
      <c r="I56" s="405"/>
      <c r="J56" s="405"/>
      <c r="K56" s="405"/>
    </row>
    <row r="57" spans="1:11">
      <c r="A57" s="30"/>
      <c r="B57" s="405" t="s">
        <v>322</v>
      </c>
      <c r="C57" s="405"/>
      <c r="D57" s="405"/>
      <c r="E57" s="405"/>
      <c r="F57" s="405"/>
      <c r="G57" s="405"/>
      <c r="H57" s="405"/>
      <c r="I57" s="405"/>
      <c r="J57" s="405"/>
      <c r="K57" s="405"/>
    </row>
    <row r="58" spans="1:11">
      <c r="A58" s="30"/>
      <c r="B58" s="405" t="s">
        <v>323</v>
      </c>
      <c r="C58" s="405"/>
      <c r="D58" s="405"/>
      <c r="E58" s="405"/>
      <c r="F58" s="405"/>
      <c r="G58" s="405"/>
      <c r="H58" s="405"/>
      <c r="I58" s="405"/>
      <c r="J58" s="405"/>
      <c r="K58" s="405"/>
    </row>
    <row r="59" spans="1:11">
      <c r="A59" s="30"/>
      <c r="B59" s="28"/>
      <c r="C59" s="28"/>
      <c r="D59" s="28"/>
      <c r="E59" s="28"/>
      <c r="F59" s="28"/>
      <c r="G59" s="28"/>
      <c r="H59" s="28"/>
      <c r="I59" s="28"/>
      <c r="J59" s="28"/>
      <c r="K59" s="28"/>
    </row>
    <row r="60" spans="1:11">
      <c r="A60" s="30"/>
      <c r="B60" s="15" t="s">
        <v>324</v>
      </c>
      <c r="C60" s="7"/>
      <c r="D60" s="7"/>
      <c r="E60" s="7"/>
      <c r="F60" s="7"/>
      <c r="G60" s="7"/>
      <c r="H60" s="7"/>
      <c r="I60" s="7"/>
      <c r="J60" s="7"/>
      <c r="K60" s="7"/>
    </row>
    <row r="61" spans="1:11">
      <c r="A61" s="30"/>
      <c r="B61" s="15" t="s">
        <v>325</v>
      </c>
      <c r="C61" s="7"/>
      <c r="D61" s="7"/>
      <c r="E61" s="7"/>
      <c r="F61" s="7"/>
      <c r="G61" s="7"/>
      <c r="H61" s="7"/>
      <c r="I61" s="7"/>
      <c r="J61" s="7"/>
      <c r="K61" s="7"/>
    </row>
    <row r="62" spans="1:11">
      <c r="A62" s="30"/>
      <c r="B62" s="405" t="s">
        <v>326</v>
      </c>
      <c r="C62" s="405"/>
      <c r="D62" s="405"/>
      <c r="E62" s="405"/>
      <c r="F62" s="405"/>
      <c r="G62" s="405"/>
      <c r="H62" s="405"/>
      <c r="I62" s="405"/>
      <c r="J62" s="405"/>
      <c r="K62" s="405"/>
    </row>
    <row r="63" spans="1:11">
      <c r="A63" s="30"/>
      <c r="B63" s="406" t="s">
        <v>327</v>
      </c>
      <c r="C63" s="406"/>
      <c r="D63" s="406"/>
      <c r="E63" s="406"/>
      <c r="F63" s="406"/>
      <c r="G63" s="406"/>
      <c r="H63" s="406"/>
      <c r="I63" s="406"/>
      <c r="J63" s="406"/>
      <c r="K63" s="406"/>
    </row>
    <row r="64" spans="1:11">
      <c r="A64" s="30"/>
      <c r="B64" s="406"/>
      <c r="C64" s="406"/>
      <c r="D64" s="406"/>
      <c r="E64" s="406"/>
      <c r="F64" s="406"/>
      <c r="G64" s="406"/>
      <c r="H64" s="406"/>
      <c r="I64" s="406"/>
      <c r="J64" s="406"/>
      <c r="K64" s="406"/>
    </row>
    <row r="65" spans="1:11">
      <c r="A65" s="30"/>
      <c r="B65" s="406"/>
      <c r="C65" s="406"/>
      <c r="D65" s="406"/>
      <c r="E65" s="406"/>
      <c r="F65" s="406"/>
      <c r="G65" s="406"/>
      <c r="H65" s="406"/>
      <c r="I65" s="406"/>
      <c r="J65" s="406"/>
      <c r="K65" s="406"/>
    </row>
    <row r="66" spans="1:11">
      <c r="A66" s="30"/>
      <c r="B66" s="7"/>
      <c r="C66" s="7"/>
      <c r="D66" s="7"/>
      <c r="E66" s="7"/>
      <c r="F66" s="7"/>
      <c r="G66" s="7"/>
      <c r="H66" s="7"/>
      <c r="I66" s="7"/>
      <c r="J66" s="7"/>
      <c r="K66" s="7"/>
    </row>
    <row r="67" spans="1:11">
      <c r="A67" s="30"/>
      <c r="B67" s="15" t="s">
        <v>328</v>
      </c>
      <c r="C67" s="7"/>
      <c r="D67" s="7"/>
      <c r="E67" s="7"/>
      <c r="F67" s="7"/>
      <c r="G67" s="7"/>
      <c r="H67" s="7"/>
      <c r="I67" s="7"/>
      <c r="J67" s="7"/>
      <c r="K67" s="7"/>
    </row>
    <row r="68" spans="1:11">
      <c r="A68" s="30"/>
      <c r="B68" s="15"/>
      <c r="C68" s="7"/>
      <c r="D68" s="7"/>
      <c r="E68" s="7"/>
      <c r="F68" s="7"/>
      <c r="G68" s="7"/>
      <c r="H68" s="7"/>
      <c r="I68" s="7"/>
      <c r="J68" s="7"/>
      <c r="K68" s="7"/>
    </row>
    <row r="69" spans="1:11">
      <c r="A69" s="30"/>
      <c r="B69" s="405" t="s">
        <v>329</v>
      </c>
      <c r="C69" s="405"/>
      <c r="D69" s="405"/>
      <c r="E69" s="405"/>
      <c r="F69" s="405"/>
      <c r="G69" s="405"/>
      <c r="H69" s="405"/>
      <c r="I69" s="405"/>
      <c r="J69" s="405"/>
      <c r="K69" s="405"/>
    </row>
    <row r="70" spans="1:11">
      <c r="A70" s="30"/>
      <c r="B70" s="405" t="s">
        <v>330</v>
      </c>
      <c r="C70" s="405"/>
      <c r="D70" s="405"/>
      <c r="E70" s="405"/>
      <c r="F70" s="405"/>
      <c r="G70" s="405"/>
      <c r="H70" s="405"/>
      <c r="I70" s="405"/>
      <c r="J70" s="405"/>
      <c r="K70" s="405"/>
    </row>
    <row r="71" spans="1:11">
      <c r="A71" s="30"/>
      <c r="B71" s="405" t="s">
        <v>437</v>
      </c>
      <c r="C71" s="405"/>
      <c r="D71" s="405"/>
      <c r="E71" s="405"/>
      <c r="F71" s="405"/>
      <c r="G71" s="405"/>
      <c r="H71" s="405"/>
      <c r="I71" s="405"/>
      <c r="J71" s="405"/>
      <c r="K71" s="405"/>
    </row>
    <row r="72" spans="1:11">
      <c r="A72" s="30"/>
      <c r="B72" s="405" t="s">
        <v>331</v>
      </c>
      <c r="C72" s="405"/>
      <c r="D72" s="405"/>
      <c r="E72" s="405"/>
      <c r="F72" s="405"/>
      <c r="G72" s="405"/>
      <c r="H72" s="405"/>
      <c r="I72" s="405"/>
      <c r="J72" s="405"/>
      <c r="K72" s="405"/>
    </row>
    <row r="73" spans="1:11">
      <c r="A73" s="30"/>
      <c r="B73" s="405" t="s">
        <v>438</v>
      </c>
      <c r="C73" s="405"/>
      <c r="D73" s="405"/>
      <c r="E73" s="405"/>
      <c r="F73" s="405"/>
      <c r="G73" s="405"/>
      <c r="H73" s="405"/>
      <c r="I73" s="405"/>
      <c r="J73" s="405"/>
      <c r="K73" s="405"/>
    </row>
    <row r="74" spans="1:11">
      <c r="A74" s="30"/>
      <c r="B74" s="405" t="s">
        <v>332</v>
      </c>
      <c r="C74" s="405"/>
      <c r="D74" s="405"/>
      <c r="E74" s="405"/>
      <c r="F74" s="405"/>
      <c r="G74" s="405"/>
      <c r="H74" s="405"/>
      <c r="I74" s="405"/>
      <c r="J74" s="405"/>
      <c r="K74" s="405"/>
    </row>
    <row r="75" spans="1:11">
      <c r="A75" s="30"/>
      <c r="B75" s="7"/>
      <c r="C75" s="7"/>
      <c r="D75" s="7"/>
      <c r="E75" s="7"/>
      <c r="F75" s="7"/>
      <c r="G75" s="7"/>
      <c r="H75" s="7"/>
      <c r="I75" s="7"/>
      <c r="J75" s="7"/>
      <c r="K75" s="7"/>
    </row>
    <row r="76" spans="1:11">
      <c r="A76" s="30"/>
      <c r="B76" s="15" t="s">
        <v>333</v>
      </c>
      <c r="C76" s="7"/>
      <c r="D76" s="7"/>
      <c r="E76" s="7"/>
      <c r="F76" s="7"/>
      <c r="G76" s="7"/>
      <c r="H76" s="7"/>
      <c r="I76" s="7"/>
      <c r="J76" s="7"/>
      <c r="K76" s="7"/>
    </row>
    <row r="77" spans="1:11">
      <c r="A77" s="30"/>
      <c r="B77" s="8" t="s">
        <v>334</v>
      </c>
      <c r="C77" s="7"/>
      <c r="D77" s="7"/>
      <c r="E77" s="7"/>
      <c r="F77" s="7"/>
      <c r="G77" s="7"/>
      <c r="H77" s="7"/>
      <c r="I77" s="7"/>
      <c r="J77" s="7"/>
      <c r="K77" s="7"/>
    </row>
    <row r="78" spans="1:11">
      <c r="A78" s="30"/>
      <c r="B78" s="405" t="s">
        <v>335</v>
      </c>
      <c r="C78" s="405"/>
      <c r="D78" s="405"/>
      <c r="E78" s="405"/>
      <c r="F78" s="405"/>
      <c r="G78" s="405"/>
      <c r="H78" s="405"/>
      <c r="I78" s="405"/>
      <c r="J78" s="405"/>
      <c r="K78" s="405"/>
    </row>
    <row r="79" spans="1:11">
      <c r="A79" s="30"/>
      <c r="B79" s="50"/>
      <c r="C79" s="50"/>
      <c r="D79" s="50"/>
      <c r="E79" s="50"/>
      <c r="F79" s="50"/>
      <c r="G79" s="50"/>
      <c r="H79" s="50"/>
      <c r="I79" s="50"/>
      <c r="J79" s="50"/>
      <c r="K79" s="50"/>
    </row>
    <row r="80" spans="1:11">
      <c r="A80" s="30"/>
      <c r="B80" s="15" t="s">
        <v>336</v>
      </c>
      <c r="C80" s="7"/>
      <c r="D80" s="7"/>
      <c r="E80" s="7"/>
      <c r="F80" s="7"/>
      <c r="G80" s="7"/>
      <c r="H80" s="7"/>
      <c r="I80" s="7"/>
      <c r="J80" s="7"/>
      <c r="K80" s="7"/>
    </row>
    <row r="81" spans="1:11" ht="30" customHeight="1">
      <c r="A81" s="30"/>
      <c r="B81" s="405" t="s">
        <v>650</v>
      </c>
      <c r="C81" s="405"/>
      <c r="D81" s="405"/>
      <c r="E81" s="405"/>
      <c r="F81" s="405"/>
      <c r="G81" s="405"/>
      <c r="H81" s="405"/>
      <c r="I81" s="405"/>
      <c r="J81" s="405"/>
      <c r="K81" s="405"/>
    </row>
    <row r="82" spans="1:11">
      <c r="A82" s="30"/>
      <c r="B82" s="7"/>
      <c r="C82" s="7"/>
      <c r="D82" s="7"/>
      <c r="E82" s="7"/>
      <c r="F82" s="7"/>
      <c r="G82" s="7"/>
      <c r="H82" s="7"/>
      <c r="I82" s="7"/>
      <c r="J82" s="7"/>
      <c r="K82" s="7"/>
    </row>
    <row r="83" spans="1:11">
      <c r="A83" s="30"/>
      <c r="B83" s="8" t="s">
        <v>337</v>
      </c>
      <c r="C83" s="50"/>
      <c r="D83" s="50"/>
      <c r="E83" s="50"/>
      <c r="F83" s="50"/>
      <c r="G83" s="50"/>
      <c r="H83" s="50"/>
      <c r="I83" s="50"/>
      <c r="J83" s="50"/>
      <c r="K83" s="50"/>
    </row>
    <row r="84" spans="1:11">
      <c r="A84" s="30"/>
      <c r="B84" s="405" t="s">
        <v>338</v>
      </c>
      <c r="C84" s="405"/>
      <c r="D84" s="405"/>
      <c r="E84" s="405"/>
      <c r="F84" s="405"/>
      <c r="G84" s="405"/>
      <c r="H84" s="405"/>
      <c r="I84" s="405"/>
      <c r="J84" s="405"/>
      <c r="K84" s="405"/>
    </row>
    <row r="85" spans="1:11">
      <c r="A85" s="30"/>
      <c r="B85" s="405" t="s">
        <v>339</v>
      </c>
      <c r="C85" s="405"/>
      <c r="D85" s="405"/>
      <c r="E85" s="405"/>
      <c r="F85" s="405"/>
      <c r="G85" s="405"/>
      <c r="H85" s="405"/>
      <c r="I85" s="405"/>
      <c r="J85" s="405"/>
      <c r="K85" s="405"/>
    </row>
    <row r="86" spans="1:11">
      <c r="A86" s="30"/>
      <c r="B86" s="50"/>
      <c r="C86" s="50"/>
      <c r="D86" s="50"/>
      <c r="E86" s="50"/>
      <c r="F86" s="50"/>
      <c r="G86" s="50"/>
      <c r="H86" s="50"/>
      <c r="I86" s="50"/>
      <c r="J86" s="50"/>
      <c r="K86" s="50"/>
    </row>
    <row r="87" spans="1:11">
      <c r="A87" s="30"/>
      <c r="B87" s="8" t="s">
        <v>340</v>
      </c>
      <c r="C87" s="50"/>
      <c r="D87" s="50"/>
      <c r="E87" s="50"/>
      <c r="F87" s="50"/>
      <c r="G87" s="50"/>
      <c r="H87" s="50"/>
      <c r="I87" s="50"/>
      <c r="J87" s="50"/>
      <c r="K87" s="50"/>
    </row>
    <row r="88" spans="1:11">
      <c r="A88" s="30"/>
      <c r="B88" s="405" t="s">
        <v>341</v>
      </c>
      <c r="C88" s="405"/>
      <c r="D88" s="405"/>
      <c r="E88" s="405"/>
      <c r="F88" s="405"/>
      <c r="G88" s="405"/>
      <c r="H88" s="405"/>
      <c r="I88" s="405"/>
      <c r="J88" s="405"/>
      <c r="K88" s="405"/>
    </row>
    <row r="89" spans="1:11">
      <c r="A89" s="30"/>
      <c r="B89" s="405" t="s">
        <v>342</v>
      </c>
      <c r="C89" s="405"/>
      <c r="D89" s="405"/>
      <c r="E89" s="405"/>
      <c r="F89" s="405"/>
      <c r="G89" s="405"/>
      <c r="H89" s="405"/>
      <c r="I89" s="405"/>
      <c r="J89" s="405"/>
      <c r="K89" s="405"/>
    </row>
    <row r="90" spans="1:11">
      <c r="A90" s="30"/>
      <c r="B90" s="50"/>
      <c r="C90" s="50"/>
      <c r="D90" s="50"/>
      <c r="E90" s="50"/>
      <c r="F90" s="50"/>
      <c r="G90" s="50"/>
      <c r="H90" s="50"/>
      <c r="I90" s="50"/>
      <c r="J90" s="50"/>
      <c r="K90" s="50"/>
    </row>
    <row r="91" spans="1:11">
      <c r="A91" s="30"/>
      <c r="B91" s="15" t="s">
        <v>343</v>
      </c>
      <c r="C91" s="7"/>
      <c r="D91" s="7"/>
      <c r="E91" s="7"/>
      <c r="F91" s="7"/>
      <c r="G91" s="7"/>
      <c r="H91" s="7"/>
      <c r="I91" s="7"/>
      <c r="J91" s="7"/>
      <c r="K91" s="7"/>
    </row>
    <row r="92" spans="1:11">
      <c r="A92" s="30"/>
      <c r="B92" s="405" t="s">
        <v>344</v>
      </c>
      <c r="C92" s="405"/>
      <c r="D92" s="405"/>
      <c r="E92" s="405"/>
      <c r="F92" s="405"/>
      <c r="G92" s="405"/>
      <c r="H92" s="405"/>
      <c r="I92" s="405"/>
      <c r="J92" s="405"/>
      <c r="K92" s="405"/>
    </row>
    <row r="93" spans="1:11">
      <c r="A93" s="30"/>
      <c r="B93" s="29"/>
      <c r="C93" s="29"/>
      <c r="E93" s="32"/>
    </row>
    <row r="94" spans="1:11">
      <c r="A94" s="30"/>
      <c r="B94" s="29" t="s">
        <v>333</v>
      </c>
      <c r="C94" s="29"/>
      <c r="E94" s="32"/>
    </row>
    <row r="95" spans="1:11">
      <c r="A95" s="30"/>
      <c r="E95" s="32"/>
    </row>
    <row r="96" spans="1:11">
      <c r="A96" s="30"/>
      <c r="B96" s="29" t="s">
        <v>345</v>
      </c>
      <c r="C96" s="29"/>
    </row>
    <row r="97" spans="1:12">
      <c r="A97" s="30"/>
      <c r="E97" s="32"/>
    </row>
    <row r="98" spans="1:12">
      <c r="A98" s="30"/>
      <c r="B98" s="414" t="s">
        <v>346</v>
      </c>
      <c r="C98" s="415"/>
      <c r="D98" s="91">
        <v>45838</v>
      </c>
      <c r="E98" s="91">
        <v>45473</v>
      </c>
      <c r="F98" s="303"/>
      <c r="G98" s="303"/>
      <c r="H98" s="303"/>
    </row>
    <row r="99" spans="1:12">
      <c r="A99" s="30"/>
      <c r="B99" s="39" t="s">
        <v>347</v>
      </c>
      <c r="C99" s="40"/>
      <c r="D99" s="224">
        <v>0</v>
      </c>
      <c r="E99" s="355">
        <v>5753.7875936986302</v>
      </c>
      <c r="F99" s="303"/>
      <c r="G99" s="303"/>
      <c r="H99" s="303"/>
    </row>
    <row r="100" spans="1:12">
      <c r="A100" s="30"/>
      <c r="B100" s="39" t="s">
        <v>636</v>
      </c>
      <c r="C100" s="40"/>
      <c r="D100" s="345">
        <v>14174.55</v>
      </c>
      <c r="E100" s="224">
        <v>0</v>
      </c>
      <c r="F100" s="303"/>
      <c r="G100" s="303"/>
      <c r="H100" s="303"/>
    </row>
    <row r="101" spans="1:12" s="174" customFormat="1">
      <c r="A101" s="167"/>
      <c r="B101" s="168" t="s">
        <v>348</v>
      </c>
      <c r="C101" s="169"/>
      <c r="D101" s="353">
        <v>14174.55</v>
      </c>
      <c r="E101" s="170">
        <v>5753.7875936986302</v>
      </c>
      <c r="F101" s="352"/>
      <c r="G101" s="352"/>
      <c r="H101" s="304"/>
      <c r="I101" s="172"/>
      <c r="J101" s="173"/>
    </row>
    <row r="102" spans="1:12">
      <c r="A102" s="30"/>
      <c r="B102" s="15"/>
      <c r="C102" s="15"/>
      <c r="D102" s="48"/>
      <c r="F102" s="303"/>
      <c r="G102" s="303"/>
      <c r="H102" s="303"/>
    </row>
    <row r="103" spans="1:12" ht="73.900000000000006" hidden="1" customHeight="1">
      <c r="A103" s="30"/>
      <c r="B103" s="411" t="s">
        <v>349</v>
      </c>
      <c r="C103" s="411"/>
      <c r="D103" s="411"/>
      <c r="E103" s="411"/>
      <c r="F103" s="411"/>
      <c r="G103" s="57"/>
      <c r="H103" s="57"/>
      <c r="I103" s="57"/>
      <c r="J103" s="57"/>
    </row>
    <row r="104" spans="1:12">
      <c r="A104" s="30"/>
      <c r="B104" s="15"/>
      <c r="C104" s="15"/>
      <c r="D104" s="48"/>
      <c r="G104" s="56"/>
    </row>
    <row r="105" spans="1:12">
      <c r="A105" s="30"/>
      <c r="B105" s="29" t="s">
        <v>350</v>
      </c>
      <c r="C105" s="29"/>
    </row>
    <row r="106" spans="1:12">
      <c r="A106" s="30"/>
      <c r="B106" s="31" t="s">
        <v>635</v>
      </c>
      <c r="E106" s="32"/>
    </row>
    <row r="107" spans="1:12">
      <c r="A107" s="30"/>
      <c r="E107" s="32"/>
    </row>
    <row r="108" spans="1:12" ht="47.25">
      <c r="A108" s="30"/>
      <c r="B108" s="414" t="s">
        <v>175</v>
      </c>
      <c r="C108" s="415"/>
      <c r="D108" s="91" t="s">
        <v>176</v>
      </c>
      <c r="E108" s="91" t="s">
        <v>177</v>
      </c>
      <c r="F108" s="91" t="s">
        <v>351</v>
      </c>
    </row>
    <row r="109" spans="1:12" s="178" customFormat="1">
      <c r="A109" s="175"/>
      <c r="B109" s="176" t="s">
        <v>352</v>
      </c>
      <c r="C109" s="177"/>
      <c r="D109" s="184"/>
      <c r="E109" s="184"/>
      <c r="F109" s="186"/>
      <c r="J109" s="179"/>
      <c r="L109" s="191"/>
    </row>
    <row r="110" spans="1:12">
      <c r="A110" s="30"/>
      <c r="B110" s="39" t="s">
        <v>353</v>
      </c>
      <c r="C110" s="40"/>
      <c r="D110" s="267">
        <v>980.70514700000001</v>
      </c>
      <c r="E110" s="267">
        <v>1636796.89</v>
      </c>
      <c r="F110" s="65">
        <v>57</v>
      </c>
      <c r="G110" s="272"/>
      <c r="L110" s="273"/>
    </row>
    <row r="111" spans="1:12">
      <c r="A111" s="30"/>
      <c r="B111" s="39" t="s">
        <v>354</v>
      </c>
      <c r="C111" s="40"/>
      <c r="D111" s="267">
        <v>980.99087493000002</v>
      </c>
      <c r="E111" s="267">
        <v>1637273.77</v>
      </c>
      <c r="F111" s="65">
        <v>57</v>
      </c>
      <c r="G111" s="272"/>
      <c r="L111" s="273"/>
    </row>
    <row r="112" spans="1:12" s="174" customFormat="1">
      <c r="A112" s="167"/>
      <c r="B112" s="180" t="s">
        <v>41</v>
      </c>
      <c r="C112" s="181"/>
      <c r="D112" s="267">
        <v>999.31341499999996</v>
      </c>
      <c r="E112" s="267">
        <v>1667854.09</v>
      </c>
      <c r="F112" s="65">
        <v>56</v>
      </c>
      <c r="G112" s="269"/>
      <c r="H112" s="270"/>
      <c r="I112" s="271"/>
      <c r="J112" s="34"/>
      <c r="L112" s="192"/>
    </row>
    <row r="113" spans="1:13" s="178" customFormat="1">
      <c r="A113" s="175"/>
      <c r="B113" s="176" t="s">
        <v>642</v>
      </c>
      <c r="C113" s="177"/>
      <c r="D113" s="184"/>
      <c r="E113" s="184"/>
      <c r="F113" s="186"/>
      <c r="J113" s="179"/>
      <c r="L113" s="191"/>
    </row>
    <row r="114" spans="1:13" s="174" customFormat="1">
      <c r="A114" s="167"/>
      <c r="B114" s="180" t="s">
        <v>178</v>
      </c>
      <c r="C114" s="181"/>
      <c r="D114" s="267">
        <v>999.31341499999996</v>
      </c>
      <c r="E114" s="267">
        <v>1667854.09</v>
      </c>
      <c r="F114" s="65">
        <v>56</v>
      </c>
      <c r="G114" s="178"/>
      <c r="H114" s="178"/>
      <c r="J114" s="173"/>
    </row>
    <row r="115" spans="1:13" s="174" customFormat="1">
      <c r="A115" s="167"/>
      <c r="B115" s="180" t="s">
        <v>179</v>
      </c>
      <c r="C115" s="181"/>
      <c r="D115" s="267">
        <v>1000.676609</v>
      </c>
      <c r="E115" s="267">
        <v>1670129.26</v>
      </c>
      <c r="F115" s="65">
        <v>56</v>
      </c>
      <c r="G115" s="178"/>
      <c r="H115" s="178"/>
      <c r="J115" s="173"/>
    </row>
    <row r="116" spans="1:13" s="174" customFormat="1">
      <c r="A116" s="167"/>
      <c r="B116" s="180" t="s">
        <v>42</v>
      </c>
      <c r="C116" s="181"/>
      <c r="D116" s="267">
        <v>1002.093973</v>
      </c>
      <c r="E116" s="267">
        <v>1672494.84</v>
      </c>
      <c r="F116" s="65">
        <v>56</v>
      </c>
      <c r="G116" s="178"/>
      <c r="H116" s="178"/>
      <c r="I116" s="183"/>
      <c r="J116" s="173"/>
      <c r="M116" s="182"/>
    </row>
    <row r="117" spans="1:13" ht="15" customHeight="1">
      <c r="A117" s="30"/>
      <c r="B117" s="29"/>
      <c r="C117" s="29"/>
      <c r="D117" s="202"/>
      <c r="E117" s="198"/>
      <c r="F117" s="95"/>
    </row>
    <row r="118" spans="1:13">
      <c r="A118" s="30"/>
      <c r="B118" s="29" t="s">
        <v>355</v>
      </c>
      <c r="C118" s="29"/>
      <c r="E118" s="215"/>
    </row>
    <row r="119" spans="1:13">
      <c r="A119" s="30"/>
      <c r="B119" s="29"/>
      <c r="C119" s="29"/>
      <c r="E119" s="32"/>
    </row>
    <row r="120" spans="1:13">
      <c r="A120" s="30"/>
      <c r="B120" s="29" t="s">
        <v>356</v>
      </c>
      <c r="C120" s="29"/>
      <c r="F120" s="33"/>
    </row>
    <row r="121" spans="1:13">
      <c r="A121" s="30"/>
      <c r="B121" s="31" t="s">
        <v>357</v>
      </c>
      <c r="F121" s="33"/>
    </row>
    <row r="122" spans="1:13">
      <c r="A122" s="30"/>
      <c r="B122" s="29"/>
      <c r="C122" s="29"/>
      <c r="F122" s="33"/>
    </row>
    <row r="123" spans="1:13">
      <c r="A123" s="30"/>
      <c r="B123" s="414" t="s">
        <v>38</v>
      </c>
      <c r="C123" s="415"/>
      <c r="D123" s="91">
        <v>45838</v>
      </c>
      <c r="E123" s="91">
        <v>45657</v>
      </c>
      <c r="I123" s="34"/>
    </row>
    <row r="124" spans="1:13">
      <c r="A124" s="30"/>
      <c r="B124" s="39" t="s">
        <v>443</v>
      </c>
      <c r="C124" s="64"/>
      <c r="D124" s="344">
        <v>388.32</v>
      </c>
      <c r="E124" s="344">
        <v>1606.43</v>
      </c>
      <c r="F124" s="306"/>
      <c r="G124" s="303"/>
      <c r="H124" s="303"/>
      <c r="I124" s="34"/>
    </row>
    <row r="125" spans="1:13" s="174" customFormat="1">
      <c r="A125" s="167"/>
      <c r="B125" s="168" t="s">
        <v>348</v>
      </c>
      <c r="C125" s="169"/>
      <c r="D125" s="187">
        <v>388.32</v>
      </c>
      <c r="E125" s="187">
        <v>1606.43</v>
      </c>
      <c r="F125" s="354"/>
      <c r="G125" s="354"/>
      <c r="H125" s="307"/>
      <c r="I125" s="173"/>
      <c r="J125" s="173"/>
    </row>
    <row r="126" spans="1:13">
      <c r="A126" s="30"/>
      <c r="B126" s="29"/>
      <c r="C126" s="29"/>
      <c r="E126" s="32"/>
      <c r="F126" s="303"/>
      <c r="G126" s="303"/>
      <c r="H126" s="303"/>
    </row>
    <row r="127" spans="1:13">
      <c r="A127" s="30"/>
      <c r="B127" s="29" t="s">
        <v>358</v>
      </c>
    </row>
    <row r="128" spans="1:13">
      <c r="A128" s="30"/>
      <c r="B128" s="29"/>
    </row>
    <row r="129" spans="1:17">
      <c r="A129" s="30"/>
      <c r="B129" s="29" t="s">
        <v>651</v>
      </c>
    </row>
    <row r="130" spans="1:17">
      <c r="A130" s="30"/>
      <c r="B130" s="29"/>
    </row>
    <row r="131" spans="1:17">
      <c r="A131" s="30"/>
      <c r="B131" s="385" t="s">
        <v>206</v>
      </c>
      <c r="C131" s="412" t="s">
        <v>207</v>
      </c>
      <c r="D131" s="413"/>
      <c r="E131" s="385" t="s">
        <v>359</v>
      </c>
      <c r="F131" s="385" t="s">
        <v>360</v>
      </c>
      <c r="G131" s="385" t="s">
        <v>361</v>
      </c>
      <c r="H131" s="385" t="s">
        <v>208</v>
      </c>
      <c r="I131" s="385" t="s">
        <v>21</v>
      </c>
      <c r="J131" s="385" t="s">
        <v>362</v>
      </c>
      <c r="K131" s="385" t="s">
        <v>363</v>
      </c>
      <c r="L131" s="385" t="s">
        <v>364</v>
      </c>
      <c r="M131" s="385" t="s">
        <v>365</v>
      </c>
      <c r="N131" s="385" t="s">
        <v>366</v>
      </c>
      <c r="O131" s="385" t="s">
        <v>367</v>
      </c>
      <c r="P131" s="385" t="s">
        <v>368</v>
      </c>
      <c r="Q131" s="385" t="s">
        <v>369</v>
      </c>
    </row>
    <row r="132" spans="1:17" ht="47.45" customHeight="1">
      <c r="A132" s="30"/>
      <c r="B132" s="385"/>
      <c r="C132" s="409"/>
      <c r="D132" s="410"/>
      <c r="E132" s="385"/>
      <c r="F132" s="385"/>
      <c r="G132" s="385"/>
      <c r="H132" s="385"/>
      <c r="I132" s="385"/>
      <c r="J132" s="385"/>
      <c r="K132" s="385"/>
      <c r="L132" s="385"/>
      <c r="M132" s="385"/>
      <c r="N132" s="385"/>
      <c r="O132" s="385"/>
      <c r="P132" s="385"/>
      <c r="Q132" s="385"/>
    </row>
    <row r="133" spans="1:17">
      <c r="A133" s="30"/>
      <c r="B133" s="101" t="s">
        <v>370</v>
      </c>
      <c r="C133" s="387" t="s">
        <v>371</v>
      </c>
      <c r="D133" s="388"/>
      <c r="E133" s="79" t="s">
        <v>372</v>
      </c>
      <c r="F133" s="79" t="s">
        <v>373</v>
      </c>
      <c r="G133" s="80">
        <v>45126</v>
      </c>
      <c r="H133" s="80" t="s">
        <v>209</v>
      </c>
      <c r="I133" s="79" t="s">
        <v>374</v>
      </c>
      <c r="J133" s="81">
        <v>15493</v>
      </c>
      <c r="K133" s="81">
        <v>15493</v>
      </c>
      <c r="L133" s="81">
        <v>15493</v>
      </c>
      <c r="M133" s="81">
        <v>15493</v>
      </c>
      <c r="N133" s="80" t="s">
        <v>209</v>
      </c>
      <c r="O133" s="82">
        <v>9.2237585898819318E-3</v>
      </c>
      <c r="P133" s="82">
        <v>1</v>
      </c>
      <c r="Q133" s="82">
        <v>9.2237585898819318E-3</v>
      </c>
    </row>
    <row r="134" spans="1:17">
      <c r="A134" s="30"/>
      <c r="B134" s="101" t="s">
        <v>370</v>
      </c>
      <c r="C134" s="387" t="s">
        <v>375</v>
      </c>
      <c r="D134" s="388"/>
      <c r="E134" s="79" t="s">
        <v>372</v>
      </c>
      <c r="F134" s="79" t="s">
        <v>373</v>
      </c>
      <c r="G134" s="80">
        <v>45126</v>
      </c>
      <c r="H134" s="80" t="s">
        <v>209</v>
      </c>
      <c r="I134" s="79" t="s">
        <v>374</v>
      </c>
      <c r="J134" s="81">
        <v>15493</v>
      </c>
      <c r="K134" s="81">
        <v>15493</v>
      </c>
      <c r="L134" s="81">
        <v>15493</v>
      </c>
      <c r="M134" s="81">
        <v>15493</v>
      </c>
      <c r="N134" s="80" t="s">
        <v>209</v>
      </c>
      <c r="O134" s="82">
        <v>9.2237585898819318E-3</v>
      </c>
      <c r="P134" s="82">
        <v>1</v>
      </c>
      <c r="Q134" s="82">
        <v>1.8447517179763864E-2</v>
      </c>
    </row>
    <row r="135" spans="1:17">
      <c r="A135" s="30"/>
      <c r="B135" s="101" t="s">
        <v>370</v>
      </c>
      <c r="C135" s="387" t="s">
        <v>376</v>
      </c>
      <c r="D135" s="388"/>
      <c r="E135" s="79" t="s">
        <v>372</v>
      </c>
      <c r="F135" s="79" t="s">
        <v>373</v>
      </c>
      <c r="G135" s="80">
        <v>45126</v>
      </c>
      <c r="H135" s="80" t="s">
        <v>209</v>
      </c>
      <c r="I135" s="79" t="s">
        <v>374</v>
      </c>
      <c r="J135" s="81">
        <v>15493</v>
      </c>
      <c r="K135" s="81">
        <v>15493</v>
      </c>
      <c r="L135" s="81">
        <v>15493</v>
      </c>
      <c r="M135" s="81">
        <v>15493</v>
      </c>
      <c r="N135" s="80" t="s">
        <v>209</v>
      </c>
      <c r="O135" s="82">
        <v>9.2237585898819318E-3</v>
      </c>
      <c r="P135" s="82">
        <v>1</v>
      </c>
      <c r="Q135" s="82">
        <v>2.7671275769645794E-2</v>
      </c>
    </row>
    <row r="136" spans="1:17">
      <c r="A136" s="30"/>
      <c r="B136" s="101" t="s">
        <v>370</v>
      </c>
      <c r="C136" s="387" t="s">
        <v>377</v>
      </c>
      <c r="D136" s="388"/>
      <c r="E136" s="79" t="s">
        <v>372</v>
      </c>
      <c r="F136" s="79" t="s">
        <v>373</v>
      </c>
      <c r="G136" s="80">
        <v>45183</v>
      </c>
      <c r="H136" s="80" t="s">
        <v>209</v>
      </c>
      <c r="I136" s="79" t="s">
        <v>374</v>
      </c>
      <c r="J136" s="81">
        <v>15493</v>
      </c>
      <c r="K136" s="81">
        <v>15493</v>
      </c>
      <c r="L136" s="81">
        <v>15493</v>
      </c>
      <c r="M136" s="81">
        <v>15493</v>
      </c>
      <c r="N136" s="80" t="s">
        <v>209</v>
      </c>
      <c r="O136" s="82">
        <v>9.2237585898819318E-3</v>
      </c>
      <c r="P136" s="82">
        <v>1</v>
      </c>
      <c r="Q136" s="82">
        <v>3.6895034359527727E-2</v>
      </c>
    </row>
    <row r="137" spans="1:17">
      <c r="A137" s="30"/>
      <c r="B137" s="101" t="s">
        <v>370</v>
      </c>
      <c r="C137" s="387" t="s">
        <v>378</v>
      </c>
      <c r="D137" s="388"/>
      <c r="E137" s="79" t="s">
        <v>372</v>
      </c>
      <c r="F137" s="79" t="s">
        <v>373</v>
      </c>
      <c r="G137" s="80">
        <v>45183</v>
      </c>
      <c r="H137" s="80" t="s">
        <v>209</v>
      </c>
      <c r="I137" s="79" t="s">
        <v>374</v>
      </c>
      <c r="J137" s="81">
        <v>15493</v>
      </c>
      <c r="K137" s="81">
        <v>15493</v>
      </c>
      <c r="L137" s="81">
        <v>15493</v>
      </c>
      <c r="M137" s="81">
        <v>15493</v>
      </c>
      <c r="N137" s="80" t="s">
        <v>209</v>
      </c>
      <c r="O137" s="82">
        <v>9.2237585898819318E-3</v>
      </c>
      <c r="P137" s="82">
        <v>1</v>
      </c>
      <c r="Q137" s="82">
        <v>4.6118792949409661E-2</v>
      </c>
    </row>
    <row r="138" spans="1:17">
      <c r="A138" s="30"/>
      <c r="B138" s="101" t="s">
        <v>370</v>
      </c>
      <c r="C138" s="387" t="s">
        <v>381</v>
      </c>
      <c r="D138" s="388"/>
      <c r="E138" s="79" t="s">
        <v>372</v>
      </c>
      <c r="F138" s="79" t="s">
        <v>373</v>
      </c>
      <c r="G138" s="80">
        <v>45183</v>
      </c>
      <c r="H138" s="80" t="s">
        <v>209</v>
      </c>
      <c r="I138" s="79" t="s">
        <v>374</v>
      </c>
      <c r="J138" s="81">
        <v>15493</v>
      </c>
      <c r="K138" s="81">
        <v>15493</v>
      </c>
      <c r="L138" s="81">
        <v>15493</v>
      </c>
      <c r="M138" s="81">
        <v>15493</v>
      </c>
      <c r="N138" s="80" t="s">
        <v>209</v>
      </c>
      <c r="O138" s="82">
        <v>9.2237585898819318E-3</v>
      </c>
      <c r="P138" s="82">
        <v>1</v>
      </c>
      <c r="Q138" s="82">
        <v>5.5342551539291594E-2</v>
      </c>
    </row>
    <row r="139" spans="1:17">
      <c r="A139" s="30"/>
      <c r="B139" s="101" t="s">
        <v>370</v>
      </c>
      <c r="C139" s="387" t="s">
        <v>382</v>
      </c>
      <c r="D139" s="388"/>
      <c r="E139" s="79" t="s">
        <v>372</v>
      </c>
      <c r="F139" s="79" t="s">
        <v>373</v>
      </c>
      <c r="G139" s="80">
        <v>45183</v>
      </c>
      <c r="H139" s="80" t="s">
        <v>209</v>
      </c>
      <c r="I139" s="79" t="s">
        <v>374</v>
      </c>
      <c r="J139" s="81">
        <v>15493</v>
      </c>
      <c r="K139" s="81">
        <v>15493</v>
      </c>
      <c r="L139" s="81">
        <v>15493</v>
      </c>
      <c r="M139" s="81">
        <v>15493</v>
      </c>
      <c r="N139" s="80" t="s">
        <v>209</v>
      </c>
      <c r="O139" s="82">
        <v>9.2237585898819318E-3</v>
      </c>
      <c r="P139" s="82">
        <v>1</v>
      </c>
      <c r="Q139" s="82">
        <v>6.4566310129173521E-2</v>
      </c>
    </row>
    <row r="140" spans="1:17">
      <c r="A140" s="30"/>
      <c r="B140" s="101" t="s">
        <v>370</v>
      </c>
      <c r="C140" s="387" t="s">
        <v>383</v>
      </c>
      <c r="D140" s="388"/>
      <c r="E140" s="79" t="s">
        <v>372</v>
      </c>
      <c r="F140" s="79" t="s">
        <v>373</v>
      </c>
      <c r="G140" s="80">
        <v>45183</v>
      </c>
      <c r="H140" s="80" t="s">
        <v>209</v>
      </c>
      <c r="I140" s="79" t="s">
        <v>374</v>
      </c>
      <c r="J140" s="81">
        <v>15493</v>
      </c>
      <c r="K140" s="81">
        <v>15493</v>
      </c>
      <c r="L140" s="81">
        <v>15493</v>
      </c>
      <c r="M140" s="81">
        <v>15493</v>
      </c>
      <c r="N140" s="80" t="s">
        <v>209</v>
      </c>
      <c r="O140" s="82">
        <v>9.2237585898819318E-3</v>
      </c>
      <c r="P140" s="82">
        <v>1</v>
      </c>
      <c r="Q140" s="82">
        <v>7.3790068719055454E-2</v>
      </c>
    </row>
    <row r="141" spans="1:17">
      <c r="A141" s="30"/>
      <c r="B141" s="101" t="s">
        <v>370</v>
      </c>
      <c r="C141" s="387" t="s">
        <v>384</v>
      </c>
      <c r="D141" s="388"/>
      <c r="E141" s="79" t="s">
        <v>372</v>
      </c>
      <c r="F141" s="79" t="s">
        <v>373</v>
      </c>
      <c r="G141" s="80">
        <v>45183</v>
      </c>
      <c r="H141" s="80" t="s">
        <v>209</v>
      </c>
      <c r="I141" s="79" t="s">
        <v>374</v>
      </c>
      <c r="J141" s="81">
        <v>15493</v>
      </c>
      <c r="K141" s="81">
        <v>15493</v>
      </c>
      <c r="L141" s="81">
        <v>15493</v>
      </c>
      <c r="M141" s="81">
        <v>15493</v>
      </c>
      <c r="N141" s="80" t="s">
        <v>209</v>
      </c>
      <c r="O141" s="82">
        <v>9.2237585898819318E-3</v>
      </c>
      <c r="P141" s="82">
        <v>1</v>
      </c>
      <c r="Q141" s="82">
        <v>8.3013827308937388E-2</v>
      </c>
    </row>
    <row r="142" spans="1:17">
      <c r="A142" s="30"/>
      <c r="B142" s="101" t="s">
        <v>370</v>
      </c>
      <c r="C142" s="387" t="s">
        <v>385</v>
      </c>
      <c r="D142" s="388"/>
      <c r="E142" s="79" t="s">
        <v>372</v>
      </c>
      <c r="F142" s="79" t="s">
        <v>373</v>
      </c>
      <c r="G142" s="80">
        <v>45183</v>
      </c>
      <c r="H142" s="80" t="s">
        <v>209</v>
      </c>
      <c r="I142" s="79" t="s">
        <v>374</v>
      </c>
      <c r="J142" s="81">
        <v>15493</v>
      </c>
      <c r="K142" s="81">
        <v>15493</v>
      </c>
      <c r="L142" s="81">
        <v>15493</v>
      </c>
      <c r="M142" s="81">
        <v>15493</v>
      </c>
      <c r="N142" s="80" t="s">
        <v>209</v>
      </c>
      <c r="O142" s="82">
        <v>9.2237585898819318E-3</v>
      </c>
      <c r="P142" s="82">
        <v>1</v>
      </c>
      <c r="Q142" s="82">
        <v>9.2237585898819321E-2</v>
      </c>
    </row>
    <row r="143" spans="1:17">
      <c r="A143" s="30"/>
      <c r="B143" s="101" t="s">
        <v>370</v>
      </c>
      <c r="C143" s="387" t="s">
        <v>386</v>
      </c>
      <c r="D143" s="388"/>
      <c r="E143" s="79" t="s">
        <v>372</v>
      </c>
      <c r="F143" s="79" t="s">
        <v>373</v>
      </c>
      <c r="G143" s="80">
        <v>45183</v>
      </c>
      <c r="H143" s="80" t="s">
        <v>209</v>
      </c>
      <c r="I143" s="79" t="s">
        <v>374</v>
      </c>
      <c r="J143" s="81">
        <v>15493</v>
      </c>
      <c r="K143" s="81">
        <v>15493</v>
      </c>
      <c r="L143" s="81">
        <v>15493</v>
      </c>
      <c r="M143" s="81">
        <v>15493</v>
      </c>
      <c r="N143" s="80" t="s">
        <v>209</v>
      </c>
      <c r="O143" s="82">
        <v>9.2237585898819318E-3</v>
      </c>
      <c r="P143" s="82">
        <v>1</v>
      </c>
      <c r="Q143" s="82">
        <v>0.10146134448870125</v>
      </c>
    </row>
    <row r="144" spans="1:17">
      <c r="A144" s="30"/>
      <c r="B144" s="101" t="s">
        <v>370</v>
      </c>
      <c r="C144" s="387" t="s">
        <v>387</v>
      </c>
      <c r="D144" s="388"/>
      <c r="E144" s="79" t="s">
        <v>372</v>
      </c>
      <c r="F144" s="79" t="s">
        <v>373</v>
      </c>
      <c r="G144" s="80">
        <v>45183</v>
      </c>
      <c r="H144" s="80" t="s">
        <v>209</v>
      </c>
      <c r="I144" s="79" t="s">
        <v>374</v>
      </c>
      <c r="J144" s="81">
        <v>15493</v>
      </c>
      <c r="K144" s="81">
        <v>15493</v>
      </c>
      <c r="L144" s="81">
        <v>15493</v>
      </c>
      <c r="M144" s="81">
        <v>15493</v>
      </c>
      <c r="N144" s="80" t="s">
        <v>209</v>
      </c>
      <c r="O144" s="82">
        <v>9.2237585898819318E-3</v>
      </c>
      <c r="P144" s="82">
        <v>1</v>
      </c>
      <c r="Q144" s="82">
        <v>0.11068510307858319</v>
      </c>
    </row>
    <row r="145" spans="1:17">
      <c r="A145" s="30"/>
      <c r="B145" s="101" t="s">
        <v>370</v>
      </c>
      <c r="C145" s="387" t="s">
        <v>388</v>
      </c>
      <c r="D145" s="388"/>
      <c r="E145" s="79" t="s">
        <v>372</v>
      </c>
      <c r="F145" s="79" t="s">
        <v>373</v>
      </c>
      <c r="G145" s="80">
        <v>45183</v>
      </c>
      <c r="H145" s="80" t="s">
        <v>209</v>
      </c>
      <c r="I145" s="79" t="s">
        <v>374</v>
      </c>
      <c r="J145" s="81">
        <v>15493</v>
      </c>
      <c r="K145" s="81">
        <v>15493</v>
      </c>
      <c r="L145" s="81">
        <v>15493</v>
      </c>
      <c r="M145" s="81">
        <v>15493</v>
      </c>
      <c r="N145" s="80" t="s">
        <v>209</v>
      </c>
      <c r="O145" s="82">
        <v>9.2237585898819318E-3</v>
      </c>
      <c r="P145" s="82">
        <v>1</v>
      </c>
      <c r="Q145" s="82">
        <v>0.11990886166846512</v>
      </c>
    </row>
    <row r="146" spans="1:17">
      <c r="A146" s="30"/>
      <c r="B146" s="101" t="s">
        <v>370</v>
      </c>
      <c r="C146" s="387" t="s">
        <v>389</v>
      </c>
      <c r="D146" s="388"/>
      <c r="E146" s="79" t="s">
        <v>372</v>
      </c>
      <c r="F146" s="79" t="s">
        <v>373</v>
      </c>
      <c r="G146" s="80">
        <v>45183</v>
      </c>
      <c r="H146" s="80" t="s">
        <v>209</v>
      </c>
      <c r="I146" s="79" t="s">
        <v>374</v>
      </c>
      <c r="J146" s="81">
        <v>15493</v>
      </c>
      <c r="K146" s="81">
        <v>15493</v>
      </c>
      <c r="L146" s="81">
        <v>15493</v>
      </c>
      <c r="M146" s="81">
        <v>15493</v>
      </c>
      <c r="N146" s="80" t="s">
        <v>209</v>
      </c>
      <c r="O146" s="82">
        <v>9.2237585898819318E-3</v>
      </c>
      <c r="P146" s="82">
        <v>1</v>
      </c>
      <c r="Q146" s="82">
        <v>0.12913262025834704</v>
      </c>
    </row>
    <row r="147" spans="1:17">
      <c r="A147" s="30"/>
      <c r="B147" s="101" t="s">
        <v>370</v>
      </c>
      <c r="C147" s="387" t="s">
        <v>390</v>
      </c>
      <c r="D147" s="388"/>
      <c r="E147" s="79" t="s">
        <v>372</v>
      </c>
      <c r="F147" s="79" t="s">
        <v>373</v>
      </c>
      <c r="G147" s="80">
        <v>45183</v>
      </c>
      <c r="H147" s="80" t="s">
        <v>209</v>
      </c>
      <c r="I147" s="79" t="s">
        <v>374</v>
      </c>
      <c r="J147" s="81">
        <v>15493</v>
      </c>
      <c r="K147" s="81">
        <v>15493</v>
      </c>
      <c r="L147" s="81">
        <v>15493</v>
      </c>
      <c r="M147" s="81">
        <v>15493</v>
      </c>
      <c r="N147" s="80" t="s">
        <v>209</v>
      </c>
      <c r="O147" s="82">
        <v>9.2237585898819318E-3</v>
      </c>
      <c r="P147" s="82">
        <v>1</v>
      </c>
      <c r="Q147" s="82">
        <v>0.13835637884822896</v>
      </c>
    </row>
    <row r="148" spans="1:17">
      <c r="A148" s="30"/>
      <c r="B148" s="101" t="s">
        <v>370</v>
      </c>
      <c r="C148" s="387" t="s">
        <v>391</v>
      </c>
      <c r="D148" s="388"/>
      <c r="E148" s="79" t="s">
        <v>372</v>
      </c>
      <c r="F148" s="79" t="s">
        <v>373</v>
      </c>
      <c r="G148" s="80">
        <v>45183</v>
      </c>
      <c r="H148" s="80" t="s">
        <v>209</v>
      </c>
      <c r="I148" s="79" t="s">
        <v>374</v>
      </c>
      <c r="J148" s="81">
        <v>15493</v>
      </c>
      <c r="K148" s="81">
        <v>15493</v>
      </c>
      <c r="L148" s="81">
        <v>15493</v>
      </c>
      <c r="M148" s="81">
        <v>15493</v>
      </c>
      <c r="N148" s="80" t="s">
        <v>209</v>
      </c>
      <c r="O148" s="82">
        <v>9.2237585898819318E-3</v>
      </c>
      <c r="P148" s="82">
        <v>1</v>
      </c>
      <c r="Q148" s="82">
        <v>0.14758013743811088</v>
      </c>
    </row>
    <row r="149" spans="1:17">
      <c r="A149" s="30"/>
      <c r="B149" s="101" t="s">
        <v>370</v>
      </c>
      <c r="C149" s="387" t="s">
        <v>392</v>
      </c>
      <c r="D149" s="388"/>
      <c r="E149" s="79" t="s">
        <v>372</v>
      </c>
      <c r="F149" s="79" t="s">
        <v>373</v>
      </c>
      <c r="G149" s="80">
        <v>45126</v>
      </c>
      <c r="H149" s="80" t="s">
        <v>209</v>
      </c>
      <c r="I149" s="79" t="s">
        <v>374</v>
      </c>
      <c r="J149" s="81">
        <v>83011.679999999993</v>
      </c>
      <c r="K149" s="81">
        <v>83011.679999999993</v>
      </c>
      <c r="L149" s="81">
        <v>83011.679999999993</v>
      </c>
      <c r="M149" s="81">
        <v>83011.679999999993</v>
      </c>
      <c r="N149" s="80" t="s">
        <v>209</v>
      </c>
      <c r="O149" s="82">
        <v>4.9421009259699868E-2</v>
      </c>
      <c r="P149" s="82">
        <v>1</v>
      </c>
      <c r="Q149" s="82">
        <v>0.19700114669781074</v>
      </c>
    </row>
    <row r="150" spans="1:17">
      <c r="A150" s="30"/>
      <c r="B150" s="101" t="s">
        <v>370</v>
      </c>
      <c r="C150" s="387" t="s">
        <v>393</v>
      </c>
      <c r="D150" s="388"/>
      <c r="E150" s="79" t="s">
        <v>372</v>
      </c>
      <c r="F150" s="79" t="s">
        <v>373</v>
      </c>
      <c r="G150" s="80">
        <v>45041</v>
      </c>
      <c r="H150" s="80" t="s">
        <v>209</v>
      </c>
      <c r="I150" s="79" t="s">
        <v>374</v>
      </c>
      <c r="J150" s="81">
        <v>101839.19</v>
      </c>
      <c r="K150" s="81">
        <v>101839.19</v>
      </c>
      <c r="L150" s="81">
        <v>101839.19</v>
      </c>
      <c r="M150" s="81">
        <v>101839.19</v>
      </c>
      <c r="N150" s="80" t="s">
        <v>209</v>
      </c>
      <c r="O150" s="82">
        <v>6.0629968601892348E-2</v>
      </c>
      <c r="P150" s="82">
        <v>1</v>
      </c>
      <c r="Q150" s="82">
        <v>0.25763111529970306</v>
      </c>
    </row>
    <row r="151" spans="1:17">
      <c r="A151" s="30"/>
      <c r="B151" s="101" t="s">
        <v>370</v>
      </c>
      <c r="C151" s="387" t="s">
        <v>394</v>
      </c>
      <c r="D151" s="388"/>
      <c r="E151" s="79" t="s">
        <v>372</v>
      </c>
      <c r="F151" s="79" t="s">
        <v>373</v>
      </c>
      <c r="G151" s="80">
        <v>45041</v>
      </c>
      <c r="H151" s="80" t="s">
        <v>209</v>
      </c>
      <c r="I151" s="79" t="s">
        <v>374</v>
      </c>
      <c r="J151" s="81">
        <v>129186.93</v>
      </c>
      <c r="K151" s="81">
        <v>129186.93</v>
      </c>
      <c r="L151" s="81">
        <v>129186.93</v>
      </c>
      <c r="M151" s="81">
        <v>129186.93</v>
      </c>
      <c r="N151" s="80" t="s">
        <v>209</v>
      </c>
      <c r="O151" s="82">
        <v>7.6911447446458128E-2</v>
      </c>
      <c r="P151" s="82">
        <v>1</v>
      </c>
      <c r="Q151" s="82">
        <v>0.33454256274616118</v>
      </c>
    </row>
    <row r="152" spans="1:17">
      <c r="A152" s="30"/>
      <c r="B152" s="101" t="s">
        <v>370</v>
      </c>
      <c r="C152" s="387" t="s">
        <v>395</v>
      </c>
      <c r="D152" s="388"/>
      <c r="E152" s="79" t="s">
        <v>372</v>
      </c>
      <c r="F152" s="79" t="s">
        <v>373</v>
      </c>
      <c r="G152" s="80">
        <v>45041</v>
      </c>
      <c r="H152" s="80" t="s">
        <v>209</v>
      </c>
      <c r="I152" s="79" t="s">
        <v>374</v>
      </c>
      <c r="J152" s="81">
        <v>101839.19</v>
      </c>
      <c r="K152" s="81">
        <v>101839.19</v>
      </c>
      <c r="L152" s="81">
        <v>101839.19</v>
      </c>
      <c r="M152" s="81">
        <v>101839.19</v>
      </c>
      <c r="N152" s="80" t="s">
        <v>209</v>
      </c>
      <c r="O152" s="82">
        <v>6.0629968601892348E-2</v>
      </c>
      <c r="P152" s="82">
        <v>1</v>
      </c>
      <c r="Q152" s="82">
        <v>0.39517253134805352</v>
      </c>
    </row>
    <row r="153" spans="1:17">
      <c r="A153" s="30"/>
      <c r="B153" s="101" t="s">
        <v>370</v>
      </c>
      <c r="C153" s="387" t="s">
        <v>396</v>
      </c>
      <c r="D153" s="388"/>
      <c r="E153" s="79" t="s">
        <v>372</v>
      </c>
      <c r="F153" s="79" t="s">
        <v>373</v>
      </c>
      <c r="G153" s="80">
        <v>45041</v>
      </c>
      <c r="H153" s="80" t="s">
        <v>209</v>
      </c>
      <c r="I153" s="79" t="s">
        <v>374</v>
      </c>
      <c r="J153" s="81">
        <v>83034.740000000005</v>
      </c>
      <c r="K153" s="81">
        <v>83034.740000000005</v>
      </c>
      <c r="L153" s="81">
        <v>83034.740000000005</v>
      </c>
      <c r="M153" s="81">
        <v>83034.740000000005</v>
      </c>
      <c r="N153" s="80" t="s">
        <v>209</v>
      </c>
      <c r="O153" s="82">
        <v>4.9434738032247648E-2</v>
      </c>
      <c r="P153" s="82">
        <v>1</v>
      </c>
      <c r="Q153" s="82">
        <v>0.44460726938030115</v>
      </c>
    </row>
    <row r="154" spans="1:17">
      <c r="A154" s="30"/>
      <c r="B154" s="101" t="s">
        <v>370</v>
      </c>
      <c r="C154" s="387" t="s">
        <v>397</v>
      </c>
      <c r="D154" s="388"/>
      <c r="E154" s="79" t="s">
        <v>372</v>
      </c>
      <c r="F154" s="79" t="s">
        <v>373</v>
      </c>
      <c r="G154" s="80">
        <v>45126</v>
      </c>
      <c r="H154" s="80" t="s">
        <v>209</v>
      </c>
      <c r="I154" s="79" t="s">
        <v>374</v>
      </c>
      <c r="J154" s="81">
        <v>66201.81</v>
      </c>
      <c r="K154" s="81">
        <v>66201.81</v>
      </c>
      <c r="L154" s="81">
        <v>66201.81</v>
      </c>
      <c r="M154" s="81">
        <v>66201.81</v>
      </c>
      <c r="N154" s="80" t="s">
        <v>209</v>
      </c>
      <c r="O154" s="82">
        <v>3.9413252026930322E-2</v>
      </c>
      <c r="P154" s="82">
        <v>1</v>
      </c>
      <c r="Q154" s="82">
        <v>0.48402052140723145</v>
      </c>
    </row>
    <row r="155" spans="1:17">
      <c r="A155" s="30"/>
      <c r="B155" s="101" t="s">
        <v>370</v>
      </c>
      <c r="C155" s="387" t="s">
        <v>399</v>
      </c>
      <c r="D155" s="388"/>
      <c r="E155" s="79" t="s">
        <v>372</v>
      </c>
      <c r="F155" s="79" t="s">
        <v>373</v>
      </c>
      <c r="G155" s="80">
        <v>45126</v>
      </c>
      <c r="H155" s="80" t="s">
        <v>209</v>
      </c>
      <c r="I155" s="79" t="s">
        <v>374</v>
      </c>
      <c r="J155" s="81">
        <v>83011.679999999993</v>
      </c>
      <c r="K155" s="81">
        <v>83011.679999999993</v>
      </c>
      <c r="L155" s="81">
        <v>83011.679999999993</v>
      </c>
      <c r="M155" s="81">
        <v>83011.679999999993</v>
      </c>
      <c r="N155" s="80" t="s">
        <v>209</v>
      </c>
      <c r="O155" s="82">
        <v>4.9421009259699868E-2</v>
      </c>
      <c r="P155" s="82">
        <v>1</v>
      </c>
      <c r="Q155" s="82">
        <v>0.53344153066693134</v>
      </c>
    </row>
    <row r="156" spans="1:17">
      <c r="A156" s="30"/>
      <c r="B156" s="101" t="s">
        <v>370</v>
      </c>
      <c r="C156" s="387" t="s">
        <v>400</v>
      </c>
      <c r="D156" s="388"/>
      <c r="E156" s="79" t="s">
        <v>372</v>
      </c>
      <c r="F156" s="79" t="s">
        <v>373</v>
      </c>
      <c r="G156" s="80">
        <v>45126</v>
      </c>
      <c r="H156" s="80" t="s">
        <v>209</v>
      </c>
      <c r="I156" s="79" t="s">
        <v>374</v>
      </c>
      <c r="J156" s="81">
        <v>101839.19</v>
      </c>
      <c r="K156" s="81">
        <v>101689.31</v>
      </c>
      <c r="L156" s="81">
        <v>101689.31</v>
      </c>
      <c r="M156" s="81">
        <v>101839.19</v>
      </c>
      <c r="N156" s="80" t="s">
        <v>209</v>
      </c>
      <c r="O156" s="82">
        <v>6.0540737533832475E-2</v>
      </c>
      <c r="P156" s="82">
        <v>1</v>
      </c>
      <c r="Q156" s="82">
        <v>0.59398226820076383</v>
      </c>
    </row>
    <row r="157" spans="1:17">
      <c r="A157" s="30"/>
      <c r="B157" s="101" t="s">
        <v>370</v>
      </c>
      <c r="C157" s="387" t="s">
        <v>401</v>
      </c>
      <c r="D157" s="388"/>
      <c r="E157" s="79" t="s">
        <v>372</v>
      </c>
      <c r="F157" s="79" t="s">
        <v>373</v>
      </c>
      <c r="G157" s="80">
        <v>45041</v>
      </c>
      <c r="H157" s="80" t="s">
        <v>209</v>
      </c>
      <c r="I157" s="79" t="s">
        <v>374</v>
      </c>
      <c r="J157" s="81">
        <v>66201.81</v>
      </c>
      <c r="K157" s="81">
        <v>66201.81</v>
      </c>
      <c r="L157" s="81">
        <v>66201.81</v>
      </c>
      <c r="M157" s="81">
        <v>66201.81</v>
      </c>
      <c r="N157" s="80" t="s">
        <v>209</v>
      </c>
      <c r="O157" s="82">
        <v>3.9413252026930322E-2</v>
      </c>
      <c r="P157" s="82">
        <v>1</v>
      </c>
      <c r="Q157" s="82">
        <v>0.63339552022769419</v>
      </c>
    </row>
    <row r="158" spans="1:17">
      <c r="A158" s="30"/>
      <c r="B158" s="101" t="s">
        <v>370</v>
      </c>
      <c r="C158" s="387" t="s">
        <v>402</v>
      </c>
      <c r="D158" s="388"/>
      <c r="E158" s="79" t="s">
        <v>372</v>
      </c>
      <c r="F158" s="79" t="s">
        <v>373</v>
      </c>
      <c r="G158" s="80">
        <v>45041</v>
      </c>
      <c r="H158" s="80" t="s">
        <v>209</v>
      </c>
      <c r="I158" s="79" t="s">
        <v>374</v>
      </c>
      <c r="J158" s="81">
        <v>66201.81</v>
      </c>
      <c r="K158" s="81">
        <v>66201.81</v>
      </c>
      <c r="L158" s="81">
        <v>66201.81</v>
      </c>
      <c r="M158" s="81">
        <v>66201.81</v>
      </c>
      <c r="N158" s="80" t="s">
        <v>209</v>
      </c>
      <c r="O158" s="82">
        <v>3.9413252026930322E-2</v>
      </c>
      <c r="P158" s="82">
        <v>1</v>
      </c>
      <c r="Q158" s="82">
        <v>0.67280877225462454</v>
      </c>
    </row>
    <row r="159" spans="1:17">
      <c r="A159" s="30"/>
      <c r="B159" s="101" t="s">
        <v>370</v>
      </c>
      <c r="C159" s="387" t="s">
        <v>439</v>
      </c>
      <c r="D159" s="388"/>
      <c r="E159" s="79" t="s">
        <v>372</v>
      </c>
      <c r="F159" s="79" t="s">
        <v>373</v>
      </c>
      <c r="G159" s="80">
        <v>45422</v>
      </c>
      <c r="H159" s="80" t="s">
        <v>209</v>
      </c>
      <c r="I159" s="79" t="s">
        <v>374</v>
      </c>
      <c r="J159" s="81">
        <v>65694.52</v>
      </c>
      <c r="K159" s="81">
        <v>65694.52</v>
      </c>
      <c r="L159" s="81">
        <v>65694.52</v>
      </c>
      <c r="M159" s="81">
        <v>65694.52</v>
      </c>
      <c r="N159" s="80" t="s">
        <v>209</v>
      </c>
      <c r="O159" s="82">
        <v>3.9111236891381296E-2</v>
      </c>
      <c r="P159" s="82">
        <v>1</v>
      </c>
      <c r="Q159" s="82">
        <v>0.71192000914600584</v>
      </c>
    </row>
    <row r="160" spans="1:17">
      <c r="A160" s="30"/>
      <c r="B160" s="101" t="s">
        <v>370</v>
      </c>
      <c r="C160" s="387" t="s">
        <v>440</v>
      </c>
      <c r="D160" s="388"/>
      <c r="E160" s="79" t="s">
        <v>372</v>
      </c>
      <c r="F160" s="79" t="s">
        <v>373</v>
      </c>
      <c r="G160" s="80">
        <v>45422</v>
      </c>
      <c r="H160" s="80" t="s">
        <v>209</v>
      </c>
      <c r="I160" s="79" t="s">
        <v>374</v>
      </c>
      <c r="J160" s="81">
        <v>65706.05</v>
      </c>
      <c r="K160" s="81">
        <v>65706.05</v>
      </c>
      <c r="L160" s="81">
        <v>65706.05</v>
      </c>
      <c r="M160" s="81">
        <v>65706.05</v>
      </c>
      <c r="N160" s="80" t="s">
        <v>209</v>
      </c>
      <c r="O160" s="82">
        <v>3.9118101277655179E-2</v>
      </c>
      <c r="P160" s="82">
        <v>1</v>
      </c>
      <c r="Q160" s="82">
        <v>0.75103811042366098</v>
      </c>
    </row>
    <row r="161" spans="1:18">
      <c r="A161" s="30"/>
      <c r="B161" s="101" t="s">
        <v>370</v>
      </c>
      <c r="C161" s="387" t="s">
        <v>441</v>
      </c>
      <c r="D161" s="388"/>
      <c r="E161" s="79" t="s">
        <v>372</v>
      </c>
      <c r="F161" s="79" t="s">
        <v>373</v>
      </c>
      <c r="G161" s="80">
        <v>45422</v>
      </c>
      <c r="H161" s="80" t="s">
        <v>209</v>
      </c>
      <c r="I161" s="79" t="s">
        <v>374</v>
      </c>
      <c r="J161" s="81">
        <v>15493</v>
      </c>
      <c r="K161" s="81">
        <v>15493</v>
      </c>
      <c r="L161" s="81">
        <v>15493</v>
      </c>
      <c r="M161" s="81">
        <v>15493</v>
      </c>
      <c r="N161" s="80" t="s">
        <v>209</v>
      </c>
      <c r="O161" s="82">
        <v>9.2237585898819318E-3</v>
      </c>
      <c r="P161" s="82">
        <v>1</v>
      </c>
      <c r="Q161" s="82">
        <v>0.76026186901354287</v>
      </c>
    </row>
    <row r="162" spans="1:18">
      <c r="A162" s="30"/>
      <c r="B162" s="101" t="s">
        <v>370</v>
      </c>
      <c r="C162" s="387" t="s">
        <v>442</v>
      </c>
      <c r="D162" s="388"/>
      <c r="E162" s="79" t="s">
        <v>372</v>
      </c>
      <c r="F162" s="79" t="s">
        <v>373</v>
      </c>
      <c r="G162" s="80">
        <v>45422</v>
      </c>
      <c r="H162" s="80" t="s">
        <v>209</v>
      </c>
      <c r="I162" s="79" t="s">
        <v>374</v>
      </c>
      <c r="J162" s="81">
        <v>15493</v>
      </c>
      <c r="K162" s="81">
        <v>15493</v>
      </c>
      <c r="L162" s="81">
        <v>15493</v>
      </c>
      <c r="M162" s="81">
        <v>15493</v>
      </c>
      <c r="N162" s="80" t="s">
        <v>209</v>
      </c>
      <c r="O162" s="82">
        <v>9.2237585898819318E-3</v>
      </c>
      <c r="P162" s="82">
        <v>1</v>
      </c>
      <c r="Q162" s="82">
        <v>0.76948562760342476</v>
      </c>
    </row>
    <row r="163" spans="1:18">
      <c r="A163" s="30"/>
      <c r="B163" s="94" t="s">
        <v>643</v>
      </c>
      <c r="C163" s="389" t="s">
        <v>652</v>
      </c>
      <c r="D163" s="390"/>
      <c r="E163" s="226" t="s">
        <v>660</v>
      </c>
      <c r="F163" s="79" t="s">
        <v>373</v>
      </c>
      <c r="G163" s="80">
        <v>45826</v>
      </c>
      <c r="H163" s="80">
        <v>47129</v>
      </c>
      <c r="I163" s="79" t="s">
        <v>374</v>
      </c>
      <c r="J163" s="81">
        <v>367299.5</v>
      </c>
      <c r="K163" s="81">
        <v>367299.5</v>
      </c>
      <c r="L163" s="81">
        <v>367299.5</v>
      </c>
      <c r="M163" s="81">
        <v>366000</v>
      </c>
      <c r="N163" s="359">
        <v>7.7499999999999999E-2</v>
      </c>
      <c r="O163" s="82">
        <v>0.21867178197794737</v>
      </c>
      <c r="P163" s="82">
        <v>1</v>
      </c>
      <c r="Q163" s="82">
        <v>0.9881574095813721</v>
      </c>
    </row>
    <row r="164" spans="1:18" s="29" customFormat="1">
      <c r="A164" s="35"/>
      <c r="B164" s="83" t="s">
        <v>348</v>
      </c>
      <c r="C164" s="227"/>
      <c r="D164" s="97"/>
      <c r="E164" s="103"/>
      <c r="F164" s="103"/>
      <c r="G164" s="103"/>
      <c r="H164" s="103"/>
      <c r="I164" s="103"/>
      <c r="J164" s="98"/>
      <c r="K164" s="96">
        <v>1659792.2200000002</v>
      </c>
      <c r="L164" s="96">
        <v>1659792.2200000002</v>
      </c>
      <c r="M164" s="96">
        <v>1658642.6</v>
      </c>
      <c r="N164" s="103"/>
      <c r="O164" s="103"/>
      <c r="P164" s="103"/>
      <c r="Q164" s="103"/>
    </row>
    <row r="165" spans="1:18">
      <c r="A165" s="30"/>
      <c r="B165" s="29"/>
      <c r="K165" s="244"/>
      <c r="L165" s="100">
        <v>0</v>
      </c>
    </row>
    <row r="166" spans="1:18">
      <c r="A166" s="30"/>
      <c r="B166" s="29" t="s">
        <v>465</v>
      </c>
      <c r="C166" s="29"/>
      <c r="D166" s="36"/>
      <c r="E166" s="36"/>
      <c r="F166" s="37"/>
      <c r="G166" s="36"/>
      <c r="H166" s="36"/>
      <c r="I166" s="36"/>
      <c r="J166" s="38"/>
      <c r="K166" s="36"/>
      <c r="L166" s="36"/>
      <c r="M166" s="36"/>
      <c r="N166" s="36"/>
      <c r="O166" s="36"/>
      <c r="P166" s="36"/>
      <c r="Q166" s="36"/>
    </row>
    <row r="167" spans="1:18">
      <c r="A167" s="30"/>
      <c r="B167" s="29"/>
      <c r="C167" s="29"/>
      <c r="D167" s="36"/>
      <c r="E167" s="36"/>
      <c r="F167" s="37"/>
      <c r="G167" s="36"/>
      <c r="H167" s="36"/>
      <c r="I167" s="36"/>
      <c r="J167" s="38"/>
      <c r="K167" s="36"/>
      <c r="L167" s="36"/>
      <c r="M167" s="36"/>
      <c r="N167" s="36"/>
      <c r="O167" s="36"/>
      <c r="P167" s="36"/>
      <c r="Q167" s="36"/>
    </row>
    <row r="168" spans="1:18" ht="33.6" customHeight="1">
      <c r="A168" s="30"/>
      <c r="B168" s="385" t="s">
        <v>206</v>
      </c>
      <c r="C168" s="412" t="s">
        <v>207</v>
      </c>
      <c r="D168" s="413"/>
      <c r="E168" s="385" t="s">
        <v>359</v>
      </c>
      <c r="F168" s="385" t="s">
        <v>360</v>
      </c>
      <c r="G168" s="385" t="s">
        <v>361</v>
      </c>
      <c r="H168" s="385" t="s">
        <v>208</v>
      </c>
      <c r="I168" s="385" t="s">
        <v>21</v>
      </c>
      <c r="J168" s="385" t="s">
        <v>362</v>
      </c>
      <c r="K168" s="385" t="s">
        <v>363</v>
      </c>
      <c r="L168" s="385" t="s">
        <v>364</v>
      </c>
      <c r="M168" s="385" t="s">
        <v>365</v>
      </c>
      <c r="N168" s="385" t="s">
        <v>366</v>
      </c>
      <c r="O168" s="385" t="s">
        <v>367</v>
      </c>
      <c r="P168" s="385" t="s">
        <v>368</v>
      </c>
      <c r="Q168" s="385" t="s">
        <v>369</v>
      </c>
    </row>
    <row r="169" spans="1:18" ht="37.9" customHeight="1">
      <c r="A169" s="30"/>
      <c r="B169" s="385"/>
      <c r="C169" s="409"/>
      <c r="D169" s="410"/>
      <c r="E169" s="385"/>
      <c r="F169" s="385"/>
      <c r="G169" s="385"/>
      <c r="H169" s="385"/>
      <c r="I169" s="385"/>
      <c r="J169" s="385"/>
      <c r="K169" s="385"/>
      <c r="L169" s="385"/>
      <c r="M169" s="385"/>
      <c r="N169" s="385"/>
      <c r="O169" s="385"/>
      <c r="P169" s="385"/>
      <c r="Q169" s="385"/>
    </row>
    <row r="170" spans="1:18">
      <c r="A170" s="30"/>
      <c r="B170" s="101" t="s">
        <v>370</v>
      </c>
      <c r="C170" s="102" t="s">
        <v>371</v>
      </c>
      <c r="D170" s="40"/>
      <c r="E170" s="79" t="s">
        <v>372</v>
      </c>
      <c r="F170" s="79" t="s">
        <v>373</v>
      </c>
      <c r="G170" s="80">
        <v>45126</v>
      </c>
      <c r="H170" s="80" t="s">
        <v>209</v>
      </c>
      <c r="I170" s="79" t="s">
        <v>374</v>
      </c>
      <c r="J170" s="81">
        <v>15493</v>
      </c>
      <c r="K170" s="81">
        <v>15493</v>
      </c>
      <c r="L170" s="81">
        <v>15493</v>
      </c>
      <c r="M170" s="81">
        <v>15493</v>
      </c>
      <c r="N170" s="80" t="s">
        <v>209</v>
      </c>
      <c r="O170" s="82">
        <v>9.7046278779775782E-3</v>
      </c>
      <c r="P170" s="82">
        <v>1</v>
      </c>
      <c r="Q170" s="82">
        <v>9.7046278779775782E-3</v>
      </c>
      <c r="R170" s="71"/>
    </row>
    <row r="171" spans="1:18">
      <c r="A171" s="30"/>
      <c r="B171" s="101" t="s">
        <v>370</v>
      </c>
      <c r="C171" s="102" t="s">
        <v>375</v>
      </c>
      <c r="D171" s="40"/>
      <c r="E171" s="79" t="s">
        <v>372</v>
      </c>
      <c r="F171" s="79" t="s">
        <v>373</v>
      </c>
      <c r="G171" s="80">
        <v>45126</v>
      </c>
      <c r="H171" s="80" t="s">
        <v>209</v>
      </c>
      <c r="I171" s="79" t="s">
        <v>374</v>
      </c>
      <c r="J171" s="81">
        <v>15493</v>
      </c>
      <c r="K171" s="81">
        <v>15493</v>
      </c>
      <c r="L171" s="81">
        <v>15493</v>
      </c>
      <c r="M171" s="81">
        <v>15493</v>
      </c>
      <c r="N171" s="80" t="s">
        <v>209</v>
      </c>
      <c r="O171" s="82">
        <v>9.7046278779775782E-3</v>
      </c>
      <c r="P171" s="82">
        <v>1</v>
      </c>
      <c r="Q171" s="82">
        <v>1.9409255755955156E-2</v>
      </c>
      <c r="R171" s="71"/>
    </row>
    <row r="172" spans="1:18">
      <c r="A172" s="30"/>
      <c r="B172" s="101" t="s">
        <v>370</v>
      </c>
      <c r="C172" s="102" t="s">
        <v>376</v>
      </c>
      <c r="D172" s="40"/>
      <c r="E172" s="79" t="s">
        <v>372</v>
      </c>
      <c r="F172" s="79" t="s">
        <v>373</v>
      </c>
      <c r="G172" s="80">
        <v>45126</v>
      </c>
      <c r="H172" s="80" t="s">
        <v>209</v>
      </c>
      <c r="I172" s="79" t="s">
        <v>374</v>
      </c>
      <c r="J172" s="81">
        <v>15493</v>
      </c>
      <c r="K172" s="81">
        <v>15493</v>
      </c>
      <c r="L172" s="81">
        <v>15493</v>
      </c>
      <c r="M172" s="81">
        <v>15493</v>
      </c>
      <c r="N172" s="80" t="s">
        <v>209</v>
      </c>
      <c r="O172" s="82">
        <v>9.7046278779775782E-3</v>
      </c>
      <c r="P172" s="82">
        <v>1</v>
      </c>
      <c r="Q172" s="82">
        <v>2.9113883633932733E-2</v>
      </c>
      <c r="R172" s="71"/>
    </row>
    <row r="173" spans="1:18">
      <c r="A173" s="30"/>
      <c r="B173" s="101" t="s">
        <v>370</v>
      </c>
      <c r="C173" s="102" t="s">
        <v>377</v>
      </c>
      <c r="D173" s="40"/>
      <c r="E173" s="79" t="s">
        <v>372</v>
      </c>
      <c r="F173" s="79" t="s">
        <v>373</v>
      </c>
      <c r="G173" s="80">
        <v>45183</v>
      </c>
      <c r="H173" s="80" t="s">
        <v>209</v>
      </c>
      <c r="I173" s="79" t="s">
        <v>374</v>
      </c>
      <c r="J173" s="81">
        <v>15493</v>
      </c>
      <c r="K173" s="81">
        <v>15493</v>
      </c>
      <c r="L173" s="81">
        <v>15493</v>
      </c>
      <c r="M173" s="81">
        <v>15493</v>
      </c>
      <c r="N173" s="80" t="s">
        <v>209</v>
      </c>
      <c r="O173" s="82">
        <v>9.7046278779775782E-3</v>
      </c>
      <c r="P173" s="82">
        <v>1</v>
      </c>
      <c r="Q173" s="82">
        <v>3.8818511511910313E-2</v>
      </c>
      <c r="R173" s="71"/>
    </row>
    <row r="174" spans="1:18">
      <c r="A174" s="30"/>
      <c r="B174" s="101" t="s">
        <v>370</v>
      </c>
      <c r="C174" s="102" t="s">
        <v>378</v>
      </c>
      <c r="D174" s="40"/>
      <c r="E174" s="79" t="s">
        <v>372</v>
      </c>
      <c r="F174" s="79" t="s">
        <v>373</v>
      </c>
      <c r="G174" s="80">
        <v>45183</v>
      </c>
      <c r="H174" s="80" t="s">
        <v>209</v>
      </c>
      <c r="I174" s="79" t="s">
        <v>374</v>
      </c>
      <c r="J174" s="81">
        <v>15493</v>
      </c>
      <c r="K174" s="81">
        <v>15493</v>
      </c>
      <c r="L174" s="81">
        <v>15493</v>
      </c>
      <c r="M174" s="81">
        <v>15493</v>
      </c>
      <c r="N174" s="80" t="s">
        <v>209</v>
      </c>
      <c r="O174" s="82">
        <v>9.7046278779775782E-3</v>
      </c>
      <c r="P174" s="82">
        <v>1</v>
      </c>
      <c r="Q174" s="82">
        <v>4.8523139389887893E-2</v>
      </c>
      <c r="R174" s="71"/>
    </row>
    <row r="175" spans="1:18">
      <c r="A175" s="30"/>
      <c r="B175" s="101" t="s">
        <v>370</v>
      </c>
      <c r="C175" s="102" t="s">
        <v>379</v>
      </c>
      <c r="D175" s="40"/>
      <c r="E175" s="79" t="s">
        <v>372</v>
      </c>
      <c r="F175" s="79" t="s">
        <v>373</v>
      </c>
      <c r="G175" s="80">
        <v>45183</v>
      </c>
      <c r="H175" s="80" t="s">
        <v>209</v>
      </c>
      <c r="I175" s="79" t="s">
        <v>374</v>
      </c>
      <c r="J175" s="81">
        <v>15493</v>
      </c>
      <c r="K175" s="81">
        <v>15493</v>
      </c>
      <c r="L175" s="81">
        <v>15493</v>
      </c>
      <c r="M175" s="81">
        <v>15493</v>
      </c>
      <c r="N175" s="80" t="s">
        <v>209</v>
      </c>
      <c r="O175" s="82">
        <v>9.7046278779775782E-3</v>
      </c>
      <c r="P175" s="82">
        <v>1</v>
      </c>
      <c r="Q175" s="82">
        <v>5.8227767267865473E-2</v>
      </c>
      <c r="R175" s="71"/>
    </row>
    <row r="176" spans="1:18">
      <c r="A176" s="30"/>
      <c r="B176" s="101" t="s">
        <v>370</v>
      </c>
      <c r="C176" s="102" t="s">
        <v>380</v>
      </c>
      <c r="D176" s="40"/>
      <c r="E176" s="79" t="s">
        <v>372</v>
      </c>
      <c r="F176" s="79" t="s">
        <v>373</v>
      </c>
      <c r="G176" s="80">
        <v>45183</v>
      </c>
      <c r="H176" s="80" t="s">
        <v>209</v>
      </c>
      <c r="I176" s="79" t="s">
        <v>374</v>
      </c>
      <c r="J176" s="81">
        <v>15493</v>
      </c>
      <c r="K176" s="81">
        <v>15493</v>
      </c>
      <c r="L176" s="81">
        <v>15493</v>
      </c>
      <c r="M176" s="81">
        <v>15493</v>
      </c>
      <c r="N176" s="80" t="s">
        <v>209</v>
      </c>
      <c r="O176" s="82">
        <v>9.7046278779775782E-3</v>
      </c>
      <c r="P176" s="82">
        <v>1</v>
      </c>
      <c r="Q176" s="82">
        <v>6.7932395145843052E-2</v>
      </c>
      <c r="R176" s="71"/>
    </row>
    <row r="177" spans="1:18">
      <c r="A177" s="30"/>
      <c r="B177" s="101" t="s">
        <v>370</v>
      </c>
      <c r="C177" s="102" t="s">
        <v>381</v>
      </c>
      <c r="D177" s="40"/>
      <c r="E177" s="79" t="s">
        <v>372</v>
      </c>
      <c r="F177" s="79" t="s">
        <v>373</v>
      </c>
      <c r="G177" s="80">
        <v>45183</v>
      </c>
      <c r="H177" s="80" t="s">
        <v>209</v>
      </c>
      <c r="I177" s="79" t="s">
        <v>374</v>
      </c>
      <c r="J177" s="81">
        <v>15493</v>
      </c>
      <c r="K177" s="81">
        <v>15493</v>
      </c>
      <c r="L177" s="81">
        <v>15493</v>
      </c>
      <c r="M177" s="81">
        <v>15493</v>
      </c>
      <c r="N177" s="80" t="s">
        <v>209</v>
      </c>
      <c r="O177" s="82">
        <v>9.7046278779775782E-3</v>
      </c>
      <c r="P177" s="82">
        <v>1</v>
      </c>
      <c r="Q177" s="82">
        <v>7.7637023023820625E-2</v>
      </c>
      <c r="R177" s="71"/>
    </row>
    <row r="178" spans="1:18">
      <c r="A178" s="30"/>
      <c r="B178" s="101" t="s">
        <v>370</v>
      </c>
      <c r="C178" s="102" t="s">
        <v>382</v>
      </c>
      <c r="D178" s="40"/>
      <c r="E178" s="79" t="s">
        <v>372</v>
      </c>
      <c r="F178" s="79" t="s">
        <v>373</v>
      </c>
      <c r="G178" s="80">
        <v>45183</v>
      </c>
      <c r="H178" s="80" t="s">
        <v>209</v>
      </c>
      <c r="I178" s="79" t="s">
        <v>374</v>
      </c>
      <c r="J178" s="81">
        <v>15493</v>
      </c>
      <c r="K178" s="81">
        <v>15493</v>
      </c>
      <c r="L178" s="81">
        <v>15493</v>
      </c>
      <c r="M178" s="81">
        <v>15493</v>
      </c>
      <c r="N178" s="80" t="s">
        <v>209</v>
      </c>
      <c r="O178" s="82">
        <v>9.7046278779775782E-3</v>
      </c>
      <c r="P178" s="82">
        <v>1</v>
      </c>
      <c r="Q178" s="82">
        <v>8.7341650901798198E-2</v>
      </c>
      <c r="R178" s="71"/>
    </row>
    <row r="179" spans="1:18">
      <c r="A179" s="30"/>
      <c r="B179" s="101" t="s">
        <v>370</v>
      </c>
      <c r="C179" s="102" t="s">
        <v>383</v>
      </c>
      <c r="D179" s="40"/>
      <c r="E179" s="79" t="s">
        <v>372</v>
      </c>
      <c r="F179" s="79" t="s">
        <v>373</v>
      </c>
      <c r="G179" s="80">
        <v>45183</v>
      </c>
      <c r="H179" s="80" t="s">
        <v>209</v>
      </c>
      <c r="I179" s="79" t="s">
        <v>374</v>
      </c>
      <c r="J179" s="81">
        <v>15493</v>
      </c>
      <c r="K179" s="81">
        <v>15493</v>
      </c>
      <c r="L179" s="81">
        <v>15493</v>
      </c>
      <c r="M179" s="81">
        <v>15493</v>
      </c>
      <c r="N179" s="80" t="s">
        <v>209</v>
      </c>
      <c r="O179" s="82">
        <v>9.7046278779775782E-3</v>
      </c>
      <c r="P179" s="82">
        <v>1</v>
      </c>
      <c r="Q179" s="82">
        <v>9.7046278779775771E-2</v>
      </c>
      <c r="R179" s="71"/>
    </row>
    <row r="180" spans="1:18">
      <c r="A180" s="30"/>
      <c r="B180" s="101" t="s">
        <v>370</v>
      </c>
      <c r="C180" s="102" t="s">
        <v>384</v>
      </c>
      <c r="D180" s="40"/>
      <c r="E180" s="79" t="s">
        <v>372</v>
      </c>
      <c r="F180" s="79" t="s">
        <v>373</v>
      </c>
      <c r="G180" s="80">
        <v>45183</v>
      </c>
      <c r="H180" s="80" t="s">
        <v>209</v>
      </c>
      <c r="I180" s="79" t="s">
        <v>374</v>
      </c>
      <c r="J180" s="81">
        <v>15493</v>
      </c>
      <c r="K180" s="81">
        <v>15493</v>
      </c>
      <c r="L180" s="81">
        <v>15493</v>
      </c>
      <c r="M180" s="81">
        <v>15493</v>
      </c>
      <c r="N180" s="80" t="s">
        <v>209</v>
      </c>
      <c r="O180" s="82">
        <v>9.7046278779775782E-3</v>
      </c>
      <c r="P180" s="82">
        <v>1</v>
      </c>
      <c r="Q180" s="82">
        <v>0.10675090665775334</v>
      </c>
      <c r="R180" s="71"/>
    </row>
    <row r="181" spans="1:18">
      <c r="A181" s="30"/>
      <c r="B181" s="101" t="s">
        <v>370</v>
      </c>
      <c r="C181" s="102" t="s">
        <v>385</v>
      </c>
      <c r="D181" s="40"/>
      <c r="E181" s="79" t="s">
        <v>372</v>
      </c>
      <c r="F181" s="79" t="s">
        <v>373</v>
      </c>
      <c r="G181" s="80">
        <v>45183</v>
      </c>
      <c r="H181" s="80" t="s">
        <v>209</v>
      </c>
      <c r="I181" s="79" t="s">
        <v>374</v>
      </c>
      <c r="J181" s="81">
        <v>15493</v>
      </c>
      <c r="K181" s="81">
        <v>15493</v>
      </c>
      <c r="L181" s="81">
        <v>15493</v>
      </c>
      <c r="M181" s="81">
        <v>15493</v>
      </c>
      <c r="N181" s="80" t="s">
        <v>209</v>
      </c>
      <c r="O181" s="82">
        <v>9.7046278779775782E-3</v>
      </c>
      <c r="P181" s="82">
        <v>1</v>
      </c>
      <c r="Q181" s="82">
        <v>0.11645553453573092</v>
      </c>
      <c r="R181" s="71"/>
    </row>
    <row r="182" spans="1:18">
      <c r="A182" s="30"/>
      <c r="B182" s="101" t="s">
        <v>370</v>
      </c>
      <c r="C182" s="102" t="s">
        <v>386</v>
      </c>
      <c r="D182" s="40"/>
      <c r="E182" s="79" t="s">
        <v>372</v>
      </c>
      <c r="F182" s="79" t="s">
        <v>373</v>
      </c>
      <c r="G182" s="80">
        <v>45183</v>
      </c>
      <c r="H182" s="80" t="s">
        <v>209</v>
      </c>
      <c r="I182" s="79" t="s">
        <v>374</v>
      </c>
      <c r="J182" s="81">
        <v>15493</v>
      </c>
      <c r="K182" s="81">
        <v>15493</v>
      </c>
      <c r="L182" s="81">
        <v>15493</v>
      </c>
      <c r="M182" s="81">
        <v>15493</v>
      </c>
      <c r="N182" s="80" t="s">
        <v>209</v>
      </c>
      <c r="O182" s="82">
        <v>9.7046278779775782E-3</v>
      </c>
      <c r="P182" s="82">
        <v>1</v>
      </c>
      <c r="Q182" s="82">
        <v>0.1261601624137085</v>
      </c>
      <c r="R182" s="71"/>
    </row>
    <row r="183" spans="1:18">
      <c r="A183" s="30"/>
      <c r="B183" s="101" t="s">
        <v>370</v>
      </c>
      <c r="C183" s="102" t="s">
        <v>387</v>
      </c>
      <c r="D183" s="40"/>
      <c r="E183" s="79" t="s">
        <v>372</v>
      </c>
      <c r="F183" s="79" t="s">
        <v>373</v>
      </c>
      <c r="G183" s="80">
        <v>45183</v>
      </c>
      <c r="H183" s="80" t="s">
        <v>209</v>
      </c>
      <c r="I183" s="79" t="s">
        <v>374</v>
      </c>
      <c r="J183" s="81">
        <v>15493</v>
      </c>
      <c r="K183" s="81">
        <v>15493</v>
      </c>
      <c r="L183" s="81">
        <v>15493</v>
      </c>
      <c r="M183" s="81">
        <v>15493</v>
      </c>
      <c r="N183" s="80" t="s">
        <v>209</v>
      </c>
      <c r="O183" s="82">
        <v>9.7046278779775782E-3</v>
      </c>
      <c r="P183" s="82">
        <v>1</v>
      </c>
      <c r="Q183" s="82">
        <v>0.13586479029168608</v>
      </c>
      <c r="R183" s="71"/>
    </row>
    <row r="184" spans="1:18">
      <c r="A184" s="30"/>
      <c r="B184" s="101" t="s">
        <v>370</v>
      </c>
      <c r="C184" s="102" t="s">
        <v>388</v>
      </c>
      <c r="D184" s="40"/>
      <c r="E184" s="79" t="s">
        <v>372</v>
      </c>
      <c r="F184" s="79" t="s">
        <v>373</v>
      </c>
      <c r="G184" s="80">
        <v>45183</v>
      </c>
      <c r="H184" s="80" t="s">
        <v>209</v>
      </c>
      <c r="I184" s="79" t="s">
        <v>374</v>
      </c>
      <c r="J184" s="81">
        <v>15493</v>
      </c>
      <c r="K184" s="81">
        <v>15493</v>
      </c>
      <c r="L184" s="81">
        <v>15493</v>
      </c>
      <c r="M184" s="81">
        <v>15493</v>
      </c>
      <c r="N184" s="80" t="s">
        <v>209</v>
      </c>
      <c r="O184" s="82">
        <v>9.7046278779775782E-3</v>
      </c>
      <c r="P184" s="82">
        <v>1</v>
      </c>
      <c r="Q184" s="82">
        <v>0.14556941816966365</v>
      </c>
      <c r="R184" s="71"/>
    </row>
    <row r="185" spans="1:18">
      <c r="A185" s="30"/>
      <c r="B185" s="101" t="s">
        <v>370</v>
      </c>
      <c r="C185" s="102" t="s">
        <v>389</v>
      </c>
      <c r="D185" s="40"/>
      <c r="E185" s="79" t="s">
        <v>372</v>
      </c>
      <c r="F185" s="79" t="s">
        <v>373</v>
      </c>
      <c r="G185" s="80">
        <v>45183</v>
      </c>
      <c r="H185" s="80" t="s">
        <v>209</v>
      </c>
      <c r="I185" s="79" t="s">
        <v>374</v>
      </c>
      <c r="J185" s="81">
        <v>15493</v>
      </c>
      <c r="K185" s="81">
        <v>15493</v>
      </c>
      <c r="L185" s="81">
        <v>15493</v>
      </c>
      <c r="M185" s="81">
        <v>15493</v>
      </c>
      <c r="N185" s="80" t="s">
        <v>209</v>
      </c>
      <c r="O185" s="82">
        <v>9.7046278779775782E-3</v>
      </c>
      <c r="P185" s="82">
        <v>1</v>
      </c>
      <c r="Q185" s="82">
        <v>0.15527404604764122</v>
      </c>
      <c r="R185" s="71"/>
    </row>
    <row r="186" spans="1:18">
      <c r="A186" s="30"/>
      <c r="B186" s="101" t="s">
        <v>370</v>
      </c>
      <c r="C186" s="102" t="s">
        <v>390</v>
      </c>
      <c r="D186" s="40"/>
      <c r="E186" s="79" t="s">
        <v>372</v>
      </c>
      <c r="F186" s="79" t="s">
        <v>373</v>
      </c>
      <c r="G186" s="80">
        <v>45183</v>
      </c>
      <c r="H186" s="80" t="s">
        <v>209</v>
      </c>
      <c r="I186" s="79" t="s">
        <v>374</v>
      </c>
      <c r="J186" s="81">
        <v>15493</v>
      </c>
      <c r="K186" s="81">
        <v>15493</v>
      </c>
      <c r="L186" s="81">
        <v>15493</v>
      </c>
      <c r="M186" s="81">
        <v>15493</v>
      </c>
      <c r="N186" s="80" t="s">
        <v>209</v>
      </c>
      <c r="O186" s="82">
        <v>9.7046278779775782E-3</v>
      </c>
      <c r="P186" s="82">
        <v>1</v>
      </c>
      <c r="Q186" s="82">
        <v>0.1649786739256188</v>
      </c>
      <c r="R186" s="71"/>
    </row>
    <row r="187" spans="1:18">
      <c r="A187" s="30"/>
      <c r="B187" s="101" t="s">
        <v>370</v>
      </c>
      <c r="C187" s="102" t="s">
        <v>391</v>
      </c>
      <c r="D187" s="40"/>
      <c r="E187" s="79" t="s">
        <v>372</v>
      </c>
      <c r="F187" s="79" t="s">
        <v>373</v>
      </c>
      <c r="G187" s="80">
        <v>45183</v>
      </c>
      <c r="H187" s="80" t="s">
        <v>209</v>
      </c>
      <c r="I187" s="79" t="s">
        <v>374</v>
      </c>
      <c r="J187" s="81">
        <v>15493</v>
      </c>
      <c r="K187" s="81">
        <v>15493</v>
      </c>
      <c r="L187" s="81">
        <v>15493</v>
      </c>
      <c r="M187" s="81">
        <v>15493</v>
      </c>
      <c r="N187" s="80" t="s">
        <v>209</v>
      </c>
      <c r="O187" s="82">
        <v>9.7046278779775782E-3</v>
      </c>
      <c r="P187" s="82">
        <v>1</v>
      </c>
      <c r="Q187" s="82">
        <v>0.17468330180359637</v>
      </c>
      <c r="R187" s="71"/>
    </row>
    <row r="188" spans="1:18">
      <c r="A188" s="30"/>
      <c r="B188" s="101" t="s">
        <v>370</v>
      </c>
      <c r="C188" s="102" t="s">
        <v>392</v>
      </c>
      <c r="D188" s="40"/>
      <c r="E188" s="79" t="s">
        <v>372</v>
      </c>
      <c r="F188" s="79" t="s">
        <v>373</v>
      </c>
      <c r="G188" s="80">
        <v>45126</v>
      </c>
      <c r="H188" s="80" t="s">
        <v>209</v>
      </c>
      <c r="I188" s="79" t="s">
        <v>374</v>
      </c>
      <c r="J188" s="81">
        <v>83011.679999999993</v>
      </c>
      <c r="K188" s="81">
        <v>83011.679999999993</v>
      </c>
      <c r="L188" s="81">
        <v>83011.679999999993</v>
      </c>
      <c r="M188" s="81">
        <v>83011.679999999993</v>
      </c>
      <c r="N188" s="80" t="s">
        <v>209</v>
      </c>
      <c r="O188" s="82">
        <v>5.1997512678354979E-2</v>
      </c>
      <c r="P188" s="82">
        <v>1</v>
      </c>
      <c r="Q188" s="82">
        <v>0.22668081448195135</v>
      </c>
      <c r="R188" s="71"/>
    </row>
    <row r="189" spans="1:18">
      <c r="A189" s="30"/>
      <c r="B189" s="101" t="s">
        <v>370</v>
      </c>
      <c r="C189" s="102" t="s">
        <v>393</v>
      </c>
      <c r="D189" s="40"/>
      <c r="E189" s="79" t="s">
        <v>372</v>
      </c>
      <c r="F189" s="79" t="s">
        <v>373</v>
      </c>
      <c r="G189" s="80">
        <v>45041</v>
      </c>
      <c r="H189" s="80" t="s">
        <v>209</v>
      </c>
      <c r="I189" s="79" t="s">
        <v>374</v>
      </c>
      <c r="J189" s="81">
        <v>101839.19</v>
      </c>
      <c r="K189" s="81">
        <v>101839.19</v>
      </c>
      <c r="L189" s="81">
        <v>101839.19</v>
      </c>
      <c r="M189" s="81">
        <v>101839.19</v>
      </c>
      <c r="N189" s="80" t="s">
        <v>209</v>
      </c>
      <c r="O189" s="82">
        <v>6.3790837303598746E-2</v>
      </c>
      <c r="P189" s="82">
        <v>1</v>
      </c>
      <c r="Q189" s="82">
        <v>0.29047165178555012</v>
      </c>
      <c r="R189" s="71"/>
    </row>
    <row r="190" spans="1:18">
      <c r="A190" s="30"/>
      <c r="B190" s="101" t="s">
        <v>370</v>
      </c>
      <c r="C190" s="102" t="s">
        <v>394</v>
      </c>
      <c r="D190" s="40"/>
      <c r="E190" s="79" t="s">
        <v>372</v>
      </c>
      <c r="F190" s="79" t="s">
        <v>373</v>
      </c>
      <c r="G190" s="80">
        <v>45041</v>
      </c>
      <c r="H190" s="80" t="s">
        <v>209</v>
      </c>
      <c r="I190" s="79" t="s">
        <v>374</v>
      </c>
      <c r="J190" s="81">
        <v>129186.93</v>
      </c>
      <c r="K190" s="81">
        <v>129186.93</v>
      </c>
      <c r="L190" s="81">
        <v>129186.93</v>
      </c>
      <c r="M190" s="81">
        <v>129186.93</v>
      </c>
      <c r="N190" s="80" t="s">
        <v>209</v>
      </c>
      <c r="O190" s="82">
        <v>8.0921130984853665E-2</v>
      </c>
      <c r="P190" s="82">
        <v>1</v>
      </c>
      <c r="Q190" s="82">
        <v>0.37139278277040377</v>
      </c>
      <c r="R190" s="71"/>
    </row>
    <row r="191" spans="1:18">
      <c r="A191" s="30"/>
      <c r="B191" s="101" t="s">
        <v>370</v>
      </c>
      <c r="C191" s="102" t="s">
        <v>395</v>
      </c>
      <c r="D191" s="40"/>
      <c r="E191" s="79" t="s">
        <v>372</v>
      </c>
      <c r="F191" s="79" t="s">
        <v>373</v>
      </c>
      <c r="G191" s="80">
        <v>45041</v>
      </c>
      <c r="H191" s="80" t="s">
        <v>209</v>
      </c>
      <c r="I191" s="79" t="s">
        <v>374</v>
      </c>
      <c r="J191" s="81">
        <v>101839.19</v>
      </c>
      <c r="K191" s="81">
        <v>101839.19</v>
      </c>
      <c r="L191" s="81">
        <v>101839.19</v>
      </c>
      <c r="M191" s="81">
        <v>101839.19</v>
      </c>
      <c r="N191" s="80" t="s">
        <v>209</v>
      </c>
      <c r="O191" s="82">
        <v>6.3790837303598746E-2</v>
      </c>
      <c r="P191" s="82">
        <v>1</v>
      </c>
      <c r="Q191" s="82">
        <v>0.43518362007400252</v>
      </c>
      <c r="R191" s="71"/>
    </row>
    <row r="192" spans="1:18">
      <c r="A192" s="30"/>
      <c r="B192" s="101" t="s">
        <v>370</v>
      </c>
      <c r="C192" s="102" t="s">
        <v>396</v>
      </c>
      <c r="D192" s="40"/>
      <c r="E192" s="79" t="s">
        <v>372</v>
      </c>
      <c r="F192" s="79" t="s">
        <v>373</v>
      </c>
      <c r="G192" s="80">
        <v>45041</v>
      </c>
      <c r="H192" s="80" t="s">
        <v>209</v>
      </c>
      <c r="I192" s="79" t="s">
        <v>374</v>
      </c>
      <c r="J192" s="81">
        <v>83034.740000000005</v>
      </c>
      <c r="K192" s="81">
        <v>83034.740000000005</v>
      </c>
      <c r="L192" s="81">
        <v>83034.740000000005</v>
      </c>
      <c r="M192" s="81">
        <v>83034.740000000005</v>
      </c>
      <c r="N192" s="80" t="s">
        <v>209</v>
      </c>
      <c r="O192" s="82">
        <v>5.2011957183542241E-2</v>
      </c>
      <c r="P192" s="82">
        <v>1</v>
      </c>
      <c r="Q192" s="82">
        <v>0.48719557725754475</v>
      </c>
      <c r="R192" s="71"/>
    </row>
    <row r="193" spans="1:18">
      <c r="A193" s="30"/>
      <c r="B193" s="101" t="s">
        <v>370</v>
      </c>
      <c r="C193" s="102" t="s">
        <v>397</v>
      </c>
      <c r="D193" s="40"/>
      <c r="E193" s="79" t="s">
        <v>372</v>
      </c>
      <c r="F193" s="79" t="s">
        <v>373</v>
      </c>
      <c r="G193" s="80">
        <v>45126</v>
      </c>
      <c r="H193" s="80" t="s">
        <v>209</v>
      </c>
      <c r="I193" s="79" t="s">
        <v>374</v>
      </c>
      <c r="J193" s="81">
        <v>66201.81</v>
      </c>
      <c r="K193" s="81">
        <v>66201.81</v>
      </c>
      <c r="L193" s="81">
        <v>66201.81</v>
      </c>
      <c r="M193" s="81">
        <v>66201.81</v>
      </c>
      <c r="N193" s="80" t="s">
        <v>209</v>
      </c>
      <c r="O193" s="82">
        <v>4.1468013354326136E-2</v>
      </c>
      <c r="P193" s="82">
        <v>1</v>
      </c>
      <c r="Q193" s="82">
        <v>0.52866359061187085</v>
      </c>
      <c r="R193" s="71"/>
    </row>
    <row r="194" spans="1:18">
      <c r="A194" s="30"/>
      <c r="B194" s="101" t="s">
        <v>370</v>
      </c>
      <c r="C194" s="102" t="s">
        <v>398</v>
      </c>
      <c r="D194" s="40"/>
      <c r="E194" s="79" t="s">
        <v>372</v>
      </c>
      <c r="F194" s="79" t="s">
        <v>373</v>
      </c>
      <c r="G194" s="80">
        <v>45126</v>
      </c>
      <c r="H194" s="80" t="s">
        <v>209</v>
      </c>
      <c r="I194" s="79" t="s">
        <v>374</v>
      </c>
      <c r="J194" s="81">
        <v>101931.43</v>
      </c>
      <c r="K194" s="81">
        <v>101931.43</v>
      </c>
      <c r="L194" s="81">
        <v>101931.43</v>
      </c>
      <c r="M194" s="81">
        <v>101931.43</v>
      </c>
      <c r="N194" s="80" t="s">
        <v>209</v>
      </c>
      <c r="O194" s="82">
        <v>6.3848615324347768E-2</v>
      </c>
      <c r="P194" s="82">
        <v>1</v>
      </c>
      <c r="Q194" s="82">
        <v>0.59251220593621867</v>
      </c>
      <c r="R194" s="71"/>
    </row>
    <row r="195" spans="1:18">
      <c r="A195" s="30"/>
      <c r="B195" s="101" t="s">
        <v>370</v>
      </c>
      <c r="C195" s="102" t="s">
        <v>399</v>
      </c>
      <c r="D195" s="40"/>
      <c r="E195" s="79" t="s">
        <v>372</v>
      </c>
      <c r="F195" s="79" t="s">
        <v>373</v>
      </c>
      <c r="G195" s="80">
        <v>45126</v>
      </c>
      <c r="H195" s="80" t="s">
        <v>209</v>
      </c>
      <c r="I195" s="79" t="s">
        <v>374</v>
      </c>
      <c r="J195" s="81">
        <v>83011.679999999993</v>
      </c>
      <c r="K195" s="81">
        <v>83011.679999999993</v>
      </c>
      <c r="L195" s="81">
        <v>83011.679999999993</v>
      </c>
      <c r="M195" s="81">
        <v>83011.679999999993</v>
      </c>
      <c r="N195" s="80" t="s">
        <v>209</v>
      </c>
      <c r="O195" s="82">
        <v>5.1997512678354979E-2</v>
      </c>
      <c r="P195" s="82">
        <v>1</v>
      </c>
      <c r="Q195" s="82">
        <v>0.64450971861457362</v>
      </c>
      <c r="R195" s="71"/>
    </row>
    <row r="196" spans="1:18">
      <c r="A196" s="30"/>
      <c r="B196" s="101" t="s">
        <v>370</v>
      </c>
      <c r="C196" s="102" t="s">
        <v>400</v>
      </c>
      <c r="D196" s="40"/>
      <c r="E196" s="79" t="s">
        <v>372</v>
      </c>
      <c r="F196" s="79" t="s">
        <v>373</v>
      </c>
      <c r="G196" s="80">
        <v>45126</v>
      </c>
      <c r="H196" s="80" t="s">
        <v>209</v>
      </c>
      <c r="I196" s="79" t="s">
        <v>374</v>
      </c>
      <c r="J196" s="81">
        <v>101839.19</v>
      </c>
      <c r="K196" s="81">
        <v>101839.19</v>
      </c>
      <c r="L196" s="81">
        <v>101689.31</v>
      </c>
      <c r="M196" s="81">
        <v>101839.19</v>
      </c>
      <c r="N196" s="80" t="s">
        <v>209</v>
      </c>
      <c r="O196" s="82">
        <v>6.3696954283760668E-2</v>
      </c>
      <c r="P196" s="82">
        <v>1</v>
      </c>
      <c r="Q196" s="82">
        <v>0.70820667289833428</v>
      </c>
      <c r="R196" s="71"/>
    </row>
    <row r="197" spans="1:18">
      <c r="A197" s="30"/>
      <c r="B197" s="101" t="s">
        <v>370</v>
      </c>
      <c r="C197" s="102" t="s">
        <v>401</v>
      </c>
      <c r="D197" s="40"/>
      <c r="E197" s="79" t="s">
        <v>372</v>
      </c>
      <c r="F197" s="79" t="s">
        <v>373</v>
      </c>
      <c r="G197" s="80">
        <v>45041</v>
      </c>
      <c r="H197" s="80" t="s">
        <v>209</v>
      </c>
      <c r="I197" s="79" t="s">
        <v>374</v>
      </c>
      <c r="J197" s="81">
        <v>66201.81</v>
      </c>
      <c r="K197" s="81">
        <v>66201.81</v>
      </c>
      <c r="L197" s="81">
        <v>66201.81</v>
      </c>
      <c r="M197" s="81">
        <v>66201.81</v>
      </c>
      <c r="N197" s="80" t="s">
        <v>209</v>
      </c>
      <c r="O197" s="82">
        <v>4.1468013354326136E-2</v>
      </c>
      <c r="P197" s="82">
        <v>1</v>
      </c>
      <c r="Q197" s="82">
        <v>0.74967468625266043</v>
      </c>
      <c r="R197" s="71"/>
    </row>
    <row r="198" spans="1:18">
      <c r="A198" s="30"/>
      <c r="B198" s="101" t="s">
        <v>370</v>
      </c>
      <c r="C198" s="102" t="s">
        <v>402</v>
      </c>
      <c r="D198" s="40"/>
      <c r="E198" s="79" t="s">
        <v>372</v>
      </c>
      <c r="F198" s="79" t="s">
        <v>373</v>
      </c>
      <c r="G198" s="80">
        <v>45041</v>
      </c>
      <c r="H198" s="80" t="s">
        <v>209</v>
      </c>
      <c r="I198" s="79" t="s">
        <v>374</v>
      </c>
      <c r="J198" s="81">
        <v>66201.81</v>
      </c>
      <c r="K198" s="81">
        <v>66201.81</v>
      </c>
      <c r="L198" s="81">
        <v>66201.81</v>
      </c>
      <c r="M198" s="81">
        <v>66201.81</v>
      </c>
      <c r="N198" s="80" t="s">
        <v>209</v>
      </c>
      <c r="O198" s="82">
        <v>4.1468013354326136E-2</v>
      </c>
      <c r="P198" s="82">
        <v>1</v>
      </c>
      <c r="Q198" s="82">
        <v>0.79114269960698658</v>
      </c>
      <c r="R198" s="71"/>
    </row>
    <row r="199" spans="1:18">
      <c r="A199" s="30"/>
      <c r="B199" s="101" t="s">
        <v>370</v>
      </c>
      <c r="C199" s="102" t="s">
        <v>403</v>
      </c>
      <c r="D199" s="40"/>
      <c r="E199" s="79" t="s">
        <v>372</v>
      </c>
      <c r="F199" s="79" t="s">
        <v>373</v>
      </c>
      <c r="G199" s="80">
        <v>45041</v>
      </c>
      <c r="H199" s="80" t="s">
        <v>209</v>
      </c>
      <c r="I199" s="79" t="s">
        <v>374</v>
      </c>
      <c r="J199" s="81">
        <v>101839.19</v>
      </c>
      <c r="K199" s="81">
        <v>101839.19</v>
      </c>
      <c r="L199" s="81">
        <v>101839.19</v>
      </c>
      <c r="M199" s="81">
        <v>101839.19</v>
      </c>
      <c r="N199" s="80" t="s">
        <v>209</v>
      </c>
      <c r="O199" s="82">
        <v>6.3790837303598746E-2</v>
      </c>
      <c r="P199" s="82">
        <v>1</v>
      </c>
      <c r="Q199" s="82">
        <v>0.85493353691058527</v>
      </c>
      <c r="R199" s="71"/>
    </row>
    <row r="200" spans="1:18">
      <c r="A200" s="30"/>
      <c r="B200" s="101" t="s">
        <v>370</v>
      </c>
      <c r="C200" s="102" t="s">
        <v>439</v>
      </c>
      <c r="D200" s="40"/>
      <c r="E200" s="79" t="s">
        <v>372</v>
      </c>
      <c r="F200" s="79" t="s">
        <v>373</v>
      </c>
      <c r="G200" s="80">
        <v>45422</v>
      </c>
      <c r="H200" s="80" t="s">
        <v>209</v>
      </c>
      <c r="I200" s="79" t="s">
        <v>374</v>
      </c>
      <c r="J200" s="81">
        <v>65694.52</v>
      </c>
      <c r="K200" s="81">
        <v>65694.52</v>
      </c>
      <c r="L200" s="81">
        <v>65694.52</v>
      </c>
      <c r="M200" s="81">
        <v>65694.52</v>
      </c>
      <c r="N200" s="80" t="s">
        <v>209</v>
      </c>
      <c r="O200" s="82">
        <v>4.1150253031843775E-2</v>
      </c>
      <c r="P200" s="82">
        <v>1</v>
      </c>
      <c r="Q200" s="82">
        <v>0.89608378994242899</v>
      </c>
      <c r="R200" s="71"/>
    </row>
    <row r="201" spans="1:18">
      <c r="A201" s="30"/>
      <c r="B201" s="101" t="s">
        <v>370</v>
      </c>
      <c r="C201" s="102" t="s">
        <v>440</v>
      </c>
      <c r="D201" s="40"/>
      <c r="E201" s="79" t="s">
        <v>372</v>
      </c>
      <c r="F201" s="79" t="s">
        <v>373</v>
      </c>
      <c r="G201" s="80">
        <v>45422</v>
      </c>
      <c r="H201" s="80" t="s">
        <v>209</v>
      </c>
      <c r="I201" s="79" t="s">
        <v>374</v>
      </c>
      <c r="J201" s="81">
        <v>65706.05</v>
      </c>
      <c r="K201" s="81">
        <v>65706.05</v>
      </c>
      <c r="L201" s="81">
        <v>65706.05</v>
      </c>
      <c r="M201" s="81">
        <v>65706.05</v>
      </c>
      <c r="N201" s="80" t="s">
        <v>209</v>
      </c>
      <c r="O201" s="82">
        <v>4.1157475284437403E-2</v>
      </c>
      <c r="P201" s="82">
        <v>1</v>
      </c>
      <c r="Q201" s="82">
        <v>0.93724126522686635</v>
      </c>
      <c r="R201" s="71"/>
    </row>
    <row r="202" spans="1:18">
      <c r="A202" s="30"/>
      <c r="B202" s="101" t="s">
        <v>370</v>
      </c>
      <c r="C202" s="102" t="s">
        <v>441</v>
      </c>
      <c r="D202" s="40"/>
      <c r="E202" s="79" t="s">
        <v>372</v>
      </c>
      <c r="F202" s="79" t="s">
        <v>373</v>
      </c>
      <c r="G202" s="80">
        <v>45422</v>
      </c>
      <c r="H202" s="80" t="s">
        <v>209</v>
      </c>
      <c r="I202" s="79" t="s">
        <v>374</v>
      </c>
      <c r="J202" s="81">
        <v>15493</v>
      </c>
      <c r="K202" s="81">
        <v>15493</v>
      </c>
      <c r="L202" s="81">
        <v>15493</v>
      </c>
      <c r="M202" s="81">
        <v>15493</v>
      </c>
      <c r="N202" s="80" t="s">
        <v>209</v>
      </c>
      <c r="O202" s="82">
        <v>9.7046278779775782E-3</v>
      </c>
      <c r="P202" s="82">
        <v>1</v>
      </c>
      <c r="Q202" s="82">
        <v>0.94694589310484389</v>
      </c>
      <c r="R202" s="71"/>
    </row>
    <row r="203" spans="1:18">
      <c r="A203" s="30"/>
      <c r="B203" s="101" t="s">
        <v>370</v>
      </c>
      <c r="C203" s="102" t="s">
        <v>442</v>
      </c>
      <c r="D203" s="40"/>
      <c r="E203" s="79" t="s">
        <v>372</v>
      </c>
      <c r="F203" s="79" t="s">
        <v>373</v>
      </c>
      <c r="G203" s="80">
        <v>45422</v>
      </c>
      <c r="H203" s="80" t="s">
        <v>209</v>
      </c>
      <c r="I203" s="79" t="s">
        <v>374</v>
      </c>
      <c r="J203" s="81">
        <v>15493</v>
      </c>
      <c r="K203" s="81">
        <v>15493</v>
      </c>
      <c r="L203" s="81">
        <v>15493</v>
      </c>
      <c r="M203" s="81">
        <v>15493</v>
      </c>
      <c r="N203" s="80" t="s">
        <v>209</v>
      </c>
      <c r="O203" s="82">
        <v>9.7046278779775782E-3</v>
      </c>
      <c r="P203" s="82">
        <v>1</v>
      </c>
      <c r="Q203" s="82">
        <v>0.95665052098282144</v>
      </c>
      <c r="R203" s="71"/>
    </row>
    <row r="204" spans="1:18">
      <c r="A204" s="30"/>
      <c r="B204" s="101" t="s">
        <v>626</v>
      </c>
      <c r="C204" s="102"/>
      <c r="D204" s="40"/>
      <c r="E204" s="79"/>
      <c r="F204" s="79"/>
      <c r="G204" s="80"/>
      <c r="H204" s="80"/>
      <c r="I204" s="79"/>
      <c r="J204" s="81"/>
      <c r="K204" s="81"/>
      <c r="L204" s="81">
        <v>80238.240000000005</v>
      </c>
      <c r="M204" s="81"/>
      <c r="N204" s="80"/>
      <c r="O204" s="82">
        <v>5.0260263395330518E-2</v>
      </c>
      <c r="P204" s="82">
        <v>1</v>
      </c>
      <c r="Q204" s="82"/>
      <c r="R204" s="71"/>
    </row>
    <row r="205" spans="1:18" s="29" customFormat="1">
      <c r="A205" s="35"/>
      <c r="B205" s="83" t="s">
        <v>348</v>
      </c>
      <c r="C205" s="212"/>
      <c r="D205" s="97"/>
      <c r="E205" s="103"/>
      <c r="F205" s="103"/>
      <c r="G205" s="103"/>
      <c r="H205" s="103"/>
      <c r="I205" s="103"/>
      <c r="J205" s="98"/>
      <c r="K205" s="96">
        <v>1527399.22</v>
      </c>
      <c r="L205" s="96">
        <v>1607487.58</v>
      </c>
      <c r="M205" s="96">
        <v>1527399.22</v>
      </c>
      <c r="N205" s="103"/>
      <c r="O205" s="103"/>
      <c r="P205" s="103"/>
      <c r="Q205" s="103"/>
    </row>
    <row r="206" spans="1:18">
      <c r="A206" s="30"/>
      <c r="B206" s="29"/>
      <c r="L206" s="99">
        <v>0</v>
      </c>
    </row>
    <row r="207" spans="1:18">
      <c r="A207" s="30"/>
      <c r="B207" s="29" t="s">
        <v>404</v>
      </c>
    </row>
    <row r="208" spans="1:18">
      <c r="A208" s="30"/>
      <c r="B208" s="31" t="s">
        <v>405</v>
      </c>
    </row>
    <row r="209" spans="1:10">
      <c r="A209" s="30"/>
      <c r="B209" s="29"/>
    </row>
    <row r="210" spans="1:10">
      <c r="A210" s="30"/>
      <c r="B210" s="407" t="s">
        <v>406</v>
      </c>
      <c r="C210" s="408"/>
      <c r="D210" s="91">
        <v>45838</v>
      </c>
      <c r="E210" s="91">
        <v>45657</v>
      </c>
    </row>
    <row r="211" spans="1:10">
      <c r="A211" s="30"/>
      <c r="B211" s="59" t="s">
        <v>407</v>
      </c>
      <c r="C211" s="60"/>
      <c r="D211" s="345">
        <v>19503.489999999998</v>
      </c>
      <c r="E211" s="345">
        <v>23409.7831880431</v>
      </c>
    </row>
    <row r="212" spans="1:10">
      <c r="A212" s="30"/>
      <c r="B212" s="59" t="s">
        <v>481</v>
      </c>
      <c r="C212" s="60"/>
      <c r="D212" s="345">
        <v>0</v>
      </c>
      <c r="E212" s="345">
        <v>8868.56</v>
      </c>
      <c r="F212" s="303"/>
      <c r="G212" s="303"/>
      <c r="H212" s="303"/>
    </row>
    <row r="213" spans="1:10">
      <c r="A213" s="30"/>
      <c r="B213" s="59" t="s">
        <v>638</v>
      </c>
      <c r="C213" s="60"/>
      <c r="D213" s="345">
        <v>0</v>
      </c>
      <c r="E213" s="345">
        <v>3089.51</v>
      </c>
      <c r="F213" s="303"/>
      <c r="G213" s="303"/>
      <c r="H213" s="303"/>
    </row>
    <row r="214" spans="1:10" s="174" customFormat="1">
      <c r="A214" s="167"/>
      <c r="B214" s="188" t="s">
        <v>36</v>
      </c>
      <c r="C214" s="189"/>
      <c r="D214" s="190">
        <v>19503.489999999998</v>
      </c>
      <c r="E214" s="190">
        <v>35367.853188043104</v>
      </c>
      <c r="F214" s="351"/>
      <c r="G214" s="351"/>
      <c r="H214" s="305"/>
      <c r="I214" s="185"/>
      <c r="J214" s="183"/>
    </row>
    <row r="215" spans="1:10">
      <c r="A215" s="30"/>
      <c r="B215" s="29"/>
      <c r="F215" s="303"/>
      <c r="G215" s="303"/>
      <c r="H215" s="303"/>
    </row>
    <row r="216" spans="1:10">
      <c r="A216" s="30"/>
      <c r="B216" s="29" t="s">
        <v>408</v>
      </c>
      <c r="F216" s="303"/>
      <c r="G216" s="303"/>
      <c r="H216" s="303"/>
    </row>
    <row r="217" spans="1:10">
      <c r="A217" s="30"/>
      <c r="B217" s="31" t="s">
        <v>405</v>
      </c>
      <c r="F217" s="303"/>
      <c r="G217" s="303"/>
      <c r="H217" s="303"/>
    </row>
    <row r="218" spans="1:10">
      <c r="A218" s="30"/>
      <c r="B218" s="29"/>
      <c r="F218" s="303"/>
      <c r="G218" s="303"/>
      <c r="H218" s="303"/>
    </row>
    <row r="219" spans="1:10">
      <c r="A219" s="30"/>
      <c r="B219" s="407" t="s">
        <v>406</v>
      </c>
      <c r="C219" s="408"/>
      <c r="D219" s="91">
        <v>45838</v>
      </c>
      <c r="E219" s="91">
        <v>45657</v>
      </c>
      <c r="F219" s="303"/>
      <c r="G219" s="303"/>
      <c r="H219" s="303"/>
    </row>
    <row r="220" spans="1:10">
      <c r="A220" s="30"/>
      <c r="B220" s="59" t="s">
        <v>409</v>
      </c>
      <c r="C220" s="60"/>
      <c r="D220" s="346">
        <v>0</v>
      </c>
      <c r="E220" s="347">
        <v>123.29999999999998</v>
      </c>
      <c r="F220" s="303"/>
      <c r="G220" s="303"/>
      <c r="H220" s="303"/>
    </row>
    <row r="221" spans="1:10" ht="15.6" hidden="1" customHeight="1">
      <c r="A221" s="30"/>
      <c r="B221" s="59" t="s">
        <v>410</v>
      </c>
      <c r="C221" s="60"/>
      <c r="D221" s="196">
        <v>0</v>
      </c>
      <c r="E221" s="196">
        <v>0</v>
      </c>
      <c r="F221" s="303"/>
      <c r="G221" s="303"/>
      <c r="H221" s="303"/>
    </row>
    <row r="222" spans="1:10" s="174" customFormat="1">
      <c r="A222" s="167"/>
      <c r="B222" s="188" t="s">
        <v>36</v>
      </c>
      <c r="C222" s="189"/>
      <c r="D222" s="193">
        <v>0</v>
      </c>
      <c r="E222" s="193">
        <v>123.29999999999998</v>
      </c>
      <c r="F222" s="351"/>
      <c r="G222" s="351"/>
      <c r="H222" s="305"/>
      <c r="I222" s="185"/>
    </row>
    <row r="223" spans="1:10">
      <c r="B223" s="29"/>
      <c r="D223" s="56"/>
      <c r="F223" s="302"/>
      <c r="G223" s="303"/>
      <c r="H223" s="303"/>
    </row>
    <row r="224" spans="1:10">
      <c r="B224" s="29" t="s">
        <v>411</v>
      </c>
      <c r="F224" s="302"/>
      <c r="G224" s="303"/>
      <c r="H224" s="303"/>
    </row>
    <row r="225" spans="1:18">
      <c r="B225" s="31" t="s">
        <v>405</v>
      </c>
      <c r="F225" s="302"/>
      <c r="G225" s="303"/>
      <c r="H225" s="303"/>
    </row>
    <row r="226" spans="1:18">
      <c r="B226" s="29"/>
      <c r="F226" s="302"/>
      <c r="G226" s="303"/>
      <c r="H226" s="303"/>
    </row>
    <row r="227" spans="1:18">
      <c r="B227" s="407" t="s">
        <v>406</v>
      </c>
      <c r="C227" s="408"/>
      <c r="D227" s="91">
        <v>45838</v>
      </c>
      <c r="E227" s="91">
        <v>45473</v>
      </c>
      <c r="F227" s="302"/>
      <c r="G227" s="303"/>
      <c r="H227" s="303"/>
    </row>
    <row r="228" spans="1:18">
      <c r="B228" s="59" t="s">
        <v>37</v>
      </c>
      <c r="C228" s="60"/>
      <c r="D228" s="346">
        <v>0</v>
      </c>
      <c r="E228" s="347">
        <v>361.69821977939972</v>
      </c>
      <c r="F228" s="302"/>
      <c r="G228" s="303"/>
      <c r="H228" s="303"/>
    </row>
    <row r="229" spans="1:18" s="174" customFormat="1">
      <c r="B229" s="188" t="s">
        <v>36</v>
      </c>
      <c r="C229" s="189"/>
      <c r="D229" s="247">
        <v>0</v>
      </c>
      <c r="E229" s="193">
        <v>361.69821977939972</v>
      </c>
      <c r="F229" s="350"/>
      <c r="G229" s="350"/>
      <c r="H229" s="305"/>
      <c r="I229" s="185"/>
      <c r="J229" s="173"/>
    </row>
    <row r="230" spans="1:18">
      <c r="B230" s="29"/>
      <c r="F230" s="302"/>
      <c r="G230" s="303"/>
      <c r="H230" s="303"/>
    </row>
    <row r="231" spans="1:18">
      <c r="B231" s="29" t="s">
        <v>659</v>
      </c>
      <c r="F231" s="302"/>
      <c r="G231" s="303"/>
      <c r="H231" s="303"/>
    </row>
    <row r="232" spans="1:18">
      <c r="B232" s="31" t="s">
        <v>405</v>
      </c>
      <c r="F232" s="302"/>
      <c r="G232" s="303"/>
      <c r="H232" s="303"/>
    </row>
    <row r="233" spans="1:18">
      <c r="B233" s="29"/>
      <c r="F233" s="302"/>
      <c r="G233" s="303"/>
      <c r="H233" s="303"/>
    </row>
    <row r="234" spans="1:18">
      <c r="B234" s="407" t="s">
        <v>406</v>
      </c>
      <c r="C234" s="408"/>
      <c r="D234" s="91">
        <v>45838</v>
      </c>
      <c r="E234" s="91">
        <v>45473</v>
      </c>
      <c r="F234" s="302"/>
      <c r="G234" s="303"/>
      <c r="H234" s="303"/>
    </row>
    <row r="235" spans="1:18" s="34" customFormat="1">
      <c r="A235" s="31"/>
      <c r="B235" s="59" t="s">
        <v>637</v>
      </c>
      <c r="C235" s="60"/>
      <c r="D235" s="347">
        <v>2500.04</v>
      </c>
      <c r="E235" s="347">
        <v>2083.3200000000002</v>
      </c>
      <c r="F235" s="56"/>
      <c r="G235" s="31"/>
      <c r="H235" s="31"/>
      <c r="I235" s="31"/>
      <c r="K235" s="31"/>
      <c r="L235" s="31"/>
      <c r="M235" s="31"/>
      <c r="N235" s="31"/>
      <c r="O235" s="31"/>
      <c r="P235" s="31"/>
      <c r="Q235" s="31"/>
      <c r="R235" s="31"/>
    </row>
    <row r="236" spans="1:18" s="34" customFormat="1">
      <c r="A236" s="31"/>
      <c r="B236" s="59" t="s">
        <v>658</v>
      </c>
      <c r="C236" s="60"/>
      <c r="D236" s="347">
        <v>20</v>
      </c>
      <c r="E236" s="356">
        <v>30</v>
      </c>
      <c r="F236" s="56"/>
      <c r="G236" s="31"/>
      <c r="H236" s="31"/>
      <c r="I236" s="31"/>
      <c r="K236" s="31"/>
      <c r="L236" s="31"/>
      <c r="M236" s="31"/>
      <c r="N236" s="31"/>
      <c r="O236" s="31"/>
      <c r="P236" s="31"/>
      <c r="Q236" s="31"/>
      <c r="R236" s="31"/>
    </row>
    <row r="237" spans="1:18" s="34" customFormat="1">
      <c r="A237" s="31"/>
      <c r="B237" s="59" t="s">
        <v>413</v>
      </c>
      <c r="C237" s="60"/>
      <c r="D237" s="347">
        <v>569.47</v>
      </c>
      <c r="E237" s="347">
        <v>1106.4099999999999</v>
      </c>
      <c r="F237" s="302"/>
      <c r="G237" s="303"/>
      <c r="H237" s="303"/>
      <c r="I237" s="31"/>
      <c r="K237" s="31"/>
      <c r="L237" s="31"/>
      <c r="M237" s="31"/>
      <c r="N237" s="31"/>
      <c r="O237" s="31"/>
      <c r="P237" s="31"/>
      <c r="Q237" s="31"/>
      <c r="R237" s="31"/>
    </row>
    <row r="238" spans="1:18" s="34" customFormat="1">
      <c r="A238" s="31"/>
      <c r="B238" s="59" t="s">
        <v>414</v>
      </c>
      <c r="C238" s="60"/>
      <c r="D238" s="347">
        <v>52</v>
      </c>
      <c r="E238" s="356">
        <v>46.54</v>
      </c>
      <c r="F238" s="302"/>
      <c r="G238" s="303"/>
      <c r="H238" s="303"/>
      <c r="I238" s="31"/>
      <c r="K238" s="31"/>
      <c r="L238" s="31"/>
      <c r="M238" s="31"/>
      <c r="N238" s="31"/>
      <c r="O238" s="31"/>
      <c r="P238" s="31"/>
      <c r="Q238" s="31"/>
      <c r="R238" s="31"/>
    </row>
    <row r="239" spans="1:18" s="34" customFormat="1">
      <c r="A239" s="31"/>
      <c r="B239" s="59" t="s">
        <v>653</v>
      </c>
      <c r="C239" s="60"/>
      <c r="D239" s="347">
        <v>11.06</v>
      </c>
      <c r="E239" s="346">
        <v>0</v>
      </c>
      <c r="F239" s="302"/>
      <c r="G239" s="303"/>
      <c r="H239" s="303"/>
      <c r="I239" s="31"/>
      <c r="K239" s="31"/>
      <c r="L239" s="31"/>
      <c r="M239" s="31"/>
      <c r="N239" s="31"/>
      <c r="O239" s="31"/>
      <c r="P239" s="31"/>
      <c r="Q239" s="31"/>
      <c r="R239" s="31"/>
    </row>
    <row r="240" spans="1:18" s="173" customFormat="1">
      <c r="A240" s="174"/>
      <c r="B240" s="188" t="s">
        <v>36</v>
      </c>
      <c r="C240" s="189"/>
      <c r="D240" s="193">
        <v>3152.57</v>
      </c>
      <c r="E240" s="193">
        <v>3266.27</v>
      </c>
      <c r="F240" s="350"/>
      <c r="G240" s="350"/>
      <c r="H240" s="304">
        <v>0</v>
      </c>
      <c r="I240" s="171"/>
      <c r="K240" s="174"/>
      <c r="L240" s="174"/>
      <c r="M240" s="174"/>
      <c r="N240" s="174"/>
      <c r="O240" s="174"/>
      <c r="P240" s="174"/>
      <c r="Q240" s="174"/>
      <c r="R240" s="174"/>
    </row>
    <row r="241" spans="1:18" s="173" customFormat="1">
      <c r="A241" s="174"/>
      <c r="B241" s="248"/>
      <c r="C241" s="248"/>
      <c r="D241" s="249"/>
      <c r="E241" s="249"/>
      <c r="F241" s="304"/>
      <c r="G241" s="297"/>
      <c r="H241" s="304"/>
      <c r="I241" s="171"/>
      <c r="K241" s="174"/>
      <c r="L241" s="174"/>
      <c r="M241" s="174"/>
      <c r="N241" s="174"/>
      <c r="O241" s="174"/>
      <c r="P241" s="174"/>
      <c r="Q241" s="174"/>
      <c r="R241" s="174"/>
    </row>
    <row r="242" spans="1:18" s="173" customFormat="1">
      <c r="A242" s="174"/>
      <c r="B242" s="248"/>
      <c r="C242" s="248"/>
      <c r="D242" s="249"/>
      <c r="E242" s="249"/>
      <c r="F242" s="304"/>
      <c r="G242" s="297"/>
      <c r="H242" s="304"/>
      <c r="I242" s="171"/>
      <c r="K242" s="174"/>
      <c r="L242" s="174"/>
      <c r="M242" s="174"/>
      <c r="N242" s="174"/>
      <c r="O242" s="174"/>
      <c r="P242" s="174"/>
      <c r="Q242" s="174"/>
      <c r="R242" s="174"/>
    </row>
    <row r="243" spans="1:18">
      <c r="B243" s="29" t="s">
        <v>630</v>
      </c>
      <c r="F243" s="302"/>
      <c r="G243" s="303"/>
      <c r="H243" s="303"/>
    </row>
    <row r="244" spans="1:18">
      <c r="B244" s="31" t="s">
        <v>405</v>
      </c>
      <c r="F244" s="56"/>
    </row>
    <row r="245" spans="1:18">
      <c r="B245" s="29"/>
      <c r="F245" s="56"/>
    </row>
    <row r="246" spans="1:18">
      <c r="B246" s="407" t="s">
        <v>406</v>
      </c>
      <c r="C246" s="408"/>
      <c r="D246" s="91">
        <v>45838</v>
      </c>
      <c r="E246" s="91">
        <v>45473</v>
      </c>
      <c r="F246" s="56"/>
    </row>
    <row r="247" spans="1:18" s="34" customFormat="1">
      <c r="A247" s="31"/>
      <c r="B247" s="59" t="s">
        <v>632</v>
      </c>
      <c r="C247" s="60"/>
      <c r="D247" s="347">
        <v>279267.04000000004</v>
      </c>
      <c r="E247" s="346">
        <v>0</v>
      </c>
      <c r="F247" s="56"/>
      <c r="G247" s="31"/>
      <c r="H247" s="31"/>
      <c r="I247" s="31"/>
      <c r="K247" s="31"/>
      <c r="L247" s="31"/>
      <c r="M247" s="31"/>
      <c r="N247" s="31"/>
      <c r="O247" s="31"/>
      <c r="P247" s="31"/>
      <c r="Q247" s="31"/>
      <c r="R247" s="31"/>
    </row>
    <row r="248" spans="1:18" s="173" customFormat="1">
      <c r="A248" s="174"/>
      <c r="B248" s="188" t="s">
        <v>36</v>
      </c>
      <c r="C248" s="189"/>
      <c r="D248" s="193">
        <v>279267.04000000004</v>
      </c>
      <c r="E248" s="247">
        <v>0</v>
      </c>
      <c r="F248" s="349"/>
      <c r="G248" s="349"/>
      <c r="H248" s="171"/>
      <c r="I248" s="171"/>
      <c r="K248" s="174"/>
      <c r="L248" s="174"/>
      <c r="M248" s="174"/>
      <c r="N248" s="174"/>
      <c r="O248" s="174"/>
      <c r="P248" s="174"/>
      <c r="Q248" s="174"/>
      <c r="R248" s="174"/>
    </row>
    <row r="249" spans="1:18" s="173" customFormat="1">
      <c r="A249" s="174"/>
      <c r="B249" s="248"/>
      <c r="C249" s="248"/>
      <c r="D249" s="249"/>
      <c r="E249" s="250"/>
      <c r="F249" s="171"/>
      <c r="G249" s="251"/>
      <c r="H249" s="171"/>
      <c r="I249" s="171"/>
      <c r="K249" s="174"/>
      <c r="L249" s="174"/>
      <c r="M249" s="174"/>
      <c r="N249" s="174"/>
      <c r="O249" s="174"/>
      <c r="P249" s="174"/>
      <c r="Q249" s="174"/>
      <c r="R249" s="174"/>
    </row>
    <row r="250" spans="1:18" s="173" customFormat="1">
      <c r="A250" s="174"/>
      <c r="B250" s="248"/>
      <c r="C250" s="248"/>
      <c r="D250" s="249"/>
      <c r="E250" s="249"/>
      <c r="F250" s="171"/>
      <c r="G250" s="251"/>
      <c r="H250" s="171"/>
      <c r="I250" s="171"/>
      <c r="K250" s="174"/>
      <c r="L250" s="174"/>
      <c r="M250" s="174"/>
      <c r="N250" s="174"/>
      <c r="O250" s="174"/>
      <c r="P250" s="174"/>
      <c r="Q250" s="174"/>
      <c r="R250" s="174"/>
    </row>
    <row r="251" spans="1:18">
      <c r="B251" s="409" t="s">
        <v>406</v>
      </c>
      <c r="C251" s="410"/>
      <c r="D251" s="91">
        <v>45838</v>
      </c>
      <c r="E251" s="91">
        <v>45473</v>
      </c>
      <c r="F251" s="56"/>
    </row>
    <row r="252" spans="1:18" s="34" customFormat="1">
      <c r="A252" s="31"/>
      <c r="B252" s="59" t="s">
        <v>633</v>
      </c>
      <c r="C252" s="60"/>
      <c r="D252" s="347">
        <v>234756.62</v>
      </c>
      <c r="E252" s="346">
        <v>0</v>
      </c>
      <c r="F252" s="56"/>
      <c r="G252" s="31"/>
      <c r="H252" s="31"/>
      <c r="I252" s="31"/>
      <c r="K252" s="31"/>
      <c r="L252" s="31"/>
      <c r="M252" s="31"/>
      <c r="N252" s="31"/>
      <c r="O252" s="31"/>
      <c r="P252" s="31"/>
      <c r="Q252" s="31"/>
      <c r="R252" s="31"/>
    </row>
    <row r="253" spans="1:18" s="173" customFormat="1">
      <c r="A253" s="174"/>
      <c r="B253" s="188" t="s">
        <v>36</v>
      </c>
      <c r="C253" s="189"/>
      <c r="D253" s="193">
        <v>234756.62</v>
      </c>
      <c r="E253" s="247">
        <v>0</v>
      </c>
      <c r="F253" s="349"/>
      <c r="G253" s="349"/>
      <c r="H253" s="171"/>
      <c r="I253" s="171"/>
      <c r="K253" s="174"/>
      <c r="L253" s="174"/>
      <c r="M253" s="174"/>
      <c r="N253" s="174"/>
      <c r="O253" s="174"/>
      <c r="P253" s="174"/>
      <c r="Q253" s="174"/>
      <c r="R253" s="174"/>
    </row>
    <row r="254" spans="1:18" s="34" customFormat="1">
      <c r="A254" s="31"/>
      <c r="B254" s="31"/>
      <c r="C254" s="31"/>
      <c r="D254" s="31"/>
      <c r="E254" s="31"/>
      <c r="F254" s="61"/>
      <c r="G254" s="31"/>
      <c r="H254" s="31"/>
      <c r="I254" s="31"/>
      <c r="K254" s="31"/>
      <c r="L254" s="31"/>
      <c r="M254" s="31"/>
      <c r="N254" s="31"/>
      <c r="O254" s="31"/>
      <c r="P254" s="31"/>
      <c r="Q254" s="31"/>
      <c r="R254" s="31"/>
    </row>
    <row r="255" spans="1:18" s="34" customFormat="1">
      <c r="A255" s="31"/>
      <c r="B255" s="31"/>
      <c r="C255" s="31"/>
      <c r="D255" s="31"/>
      <c r="E255" s="31"/>
      <c r="F255" s="61"/>
      <c r="G255" s="31"/>
      <c r="H255" s="31"/>
      <c r="I255" s="31"/>
      <c r="K255" s="31"/>
      <c r="L255" s="31"/>
      <c r="M255" s="31"/>
      <c r="N255" s="31"/>
      <c r="O255" s="31"/>
      <c r="P255" s="31"/>
      <c r="Q255" s="31"/>
      <c r="R255" s="31"/>
    </row>
    <row r="256" spans="1:18">
      <c r="B256" s="29" t="s">
        <v>654</v>
      </c>
      <c r="F256" s="302"/>
      <c r="G256" s="303"/>
      <c r="H256" s="303"/>
    </row>
    <row r="257" spans="1:18" s="34" customFormat="1">
      <c r="A257" s="31"/>
      <c r="B257" s="31" t="s">
        <v>405</v>
      </c>
      <c r="C257" s="31"/>
      <c r="D257" s="31"/>
      <c r="E257" s="31"/>
      <c r="F257" s="61"/>
      <c r="G257" s="31"/>
      <c r="H257" s="31"/>
      <c r="I257" s="31"/>
      <c r="K257" s="31"/>
      <c r="L257" s="31"/>
      <c r="M257" s="31"/>
      <c r="N257" s="31"/>
      <c r="O257" s="31"/>
      <c r="P257" s="31"/>
      <c r="Q257" s="31"/>
      <c r="R257" s="31"/>
    </row>
    <row r="258" spans="1:18">
      <c r="B258" s="407" t="s">
        <v>406</v>
      </c>
      <c r="C258" s="408"/>
      <c r="D258" s="91">
        <v>45838</v>
      </c>
      <c r="E258" s="91">
        <v>45473</v>
      </c>
      <c r="F258" s="56"/>
    </row>
    <row r="259" spans="1:18" s="34" customFormat="1">
      <c r="A259" s="31"/>
      <c r="B259" s="59" t="s">
        <v>243</v>
      </c>
      <c r="C259" s="60"/>
      <c r="D259" s="347">
        <v>8255.4699999999993</v>
      </c>
      <c r="E259" s="346">
        <v>0</v>
      </c>
      <c r="F259" s="56"/>
      <c r="G259" s="31"/>
      <c r="H259" s="31"/>
      <c r="I259" s="31"/>
      <c r="K259" s="31"/>
      <c r="L259" s="31"/>
      <c r="M259" s="31"/>
      <c r="N259" s="31"/>
      <c r="O259" s="31"/>
      <c r="P259" s="31"/>
      <c r="Q259" s="31"/>
      <c r="R259" s="31"/>
    </row>
    <row r="260" spans="1:18" s="173" customFormat="1">
      <c r="A260" s="174"/>
      <c r="B260" s="188" t="s">
        <v>36</v>
      </c>
      <c r="C260" s="189"/>
      <c r="D260" s="193">
        <v>8255.4699999999993</v>
      </c>
      <c r="E260" s="247">
        <v>0</v>
      </c>
      <c r="F260" s="349"/>
      <c r="G260" s="349"/>
      <c r="H260" s="171"/>
      <c r="I260" s="171"/>
      <c r="K260" s="174"/>
      <c r="L260" s="174"/>
      <c r="M260" s="174"/>
      <c r="N260" s="174"/>
      <c r="O260" s="174"/>
      <c r="P260" s="174"/>
      <c r="Q260" s="174"/>
      <c r="R260" s="174"/>
    </row>
    <row r="261" spans="1:18" s="34" customFormat="1">
      <c r="A261" s="31"/>
      <c r="B261" s="31"/>
      <c r="C261" s="31"/>
      <c r="D261" s="31"/>
      <c r="E261" s="31"/>
      <c r="F261" s="61"/>
      <c r="G261" s="31"/>
      <c r="H261" s="31"/>
      <c r="I261" s="31"/>
      <c r="K261" s="31"/>
      <c r="L261" s="31"/>
      <c r="M261" s="31"/>
      <c r="N261" s="31"/>
      <c r="O261" s="31"/>
      <c r="P261" s="31"/>
      <c r="Q261" s="31"/>
      <c r="R261" s="31"/>
    </row>
    <row r="262" spans="1:18" s="34" customFormat="1">
      <c r="A262" s="31"/>
      <c r="B262" s="31"/>
      <c r="C262" s="31"/>
      <c r="D262" s="31"/>
      <c r="E262" s="31"/>
      <c r="F262" s="61"/>
      <c r="G262" s="31"/>
      <c r="H262" s="31"/>
      <c r="I262" s="31"/>
      <c r="K262" s="31"/>
      <c r="L262" s="31"/>
      <c r="M262" s="31"/>
      <c r="N262" s="31"/>
      <c r="O262" s="31"/>
      <c r="P262" s="31"/>
      <c r="Q262" s="31"/>
      <c r="R262" s="31"/>
    </row>
    <row r="263" spans="1:18" s="34" customFormat="1">
      <c r="A263" s="30"/>
      <c r="B263" s="29" t="s">
        <v>415</v>
      </c>
      <c r="C263" s="29"/>
      <c r="D263" s="31"/>
      <c r="E263" s="31"/>
      <c r="F263" s="33"/>
      <c r="G263" s="31"/>
      <c r="H263" s="31"/>
      <c r="I263" s="31"/>
      <c r="K263" s="31"/>
      <c r="L263" s="31"/>
      <c r="M263" s="31"/>
      <c r="N263" s="31"/>
      <c r="O263" s="31"/>
      <c r="P263" s="31"/>
      <c r="Q263" s="31"/>
      <c r="R263" s="31"/>
    </row>
    <row r="264" spans="1:18" s="34" customFormat="1" ht="36" customHeight="1">
      <c r="A264" s="30"/>
      <c r="B264" s="411" t="s">
        <v>416</v>
      </c>
      <c r="C264" s="411"/>
      <c r="D264" s="411"/>
      <c r="E264" s="411"/>
      <c r="F264" s="411"/>
      <c r="G264" s="411"/>
      <c r="H264" s="411"/>
      <c r="I264" s="411"/>
      <c r="K264" s="31"/>
      <c r="L264" s="31"/>
      <c r="M264" s="31"/>
      <c r="N264" s="31"/>
      <c r="O264" s="31"/>
      <c r="P264" s="31"/>
      <c r="Q264" s="31"/>
      <c r="R264" s="31"/>
    </row>
    <row r="265" spans="1:18" s="34" customFormat="1">
      <c r="A265" s="30"/>
      <c r="B265" s="31"/>
      <c r="C265" s="31"/>
      <c r="D265" s="31"/>
      <c r="E265" s="31"/>
      <c r="F265" s="33"/>
      <c r="G265" s="31"/>
      <c r="H265" s="31"/>
      <c r="I265" s="31"/>
      <c r="K265" s="31"/>
      <c r="L265" s="31"/>
      <c r="M265" s="31"/>
      <c r="N265" s="31"/>
      <c r="O265" s="31"/>
      <c r="P265" s="31"/>
      <c r="Q265" s="31"/>
      <c r="R265" s="31"/>
    </row>
    <row r="266" spans="1:18" s="34" customFormat="1">
      <c r="A266" s="30"/>
      <c r="B266" s="29" t="s">
        <v>417</v>
      </c>
      <c r="C266" s="29"/>
      <c r="D266" s="31"/>
      <c r="E266" s="31"/>
      <c r="F266" s="33"/>
      <c r="G266" s="31"/>
      <c r="H266" s="31"/>
      <c r="I266" s="31"/>
      <c r="K266" s="31"/>
      <c r="L266" s="31"/>
      <c r="M266" s="31"/>
      <c r="N266" s="31"/>
      <c r="O266" s="31"/>
      <c r="P266" s="31"/>
      <c r="Q266" s="31"/>
      <c r="R266" s="31"/>
    </row>
    <row r="267" spans="1:18" s="34" customFormat="1">
      <c r="A267" s="30"/>
      <c r="B267" s="31" t="s">
        <v>656</v>
      </c>
      <c r="C267" s="31"/>
      <c r="D267" s="31"/>
      <c r="E267" s="31"/>
      <c r="F267" s="33"/>
      <c r="G267" s="31"/>
      <c r="H267" s="31"/>
      <c r="I267" s="31"/>
      <c r="K267" s="31"/>
      <c r="L267" s="31"/>
      <c r="M267" s="31"/>
      <c r="N267" s="31"/>
      <c r="O267" s="31"/>
      <c r="P267" s="31"/>
      <c r="Q267" s="31"/>
      <c r="R267" s="31"/>
    </row>
    <row r="268" spans="1:18">
      <c r="A268" s="30"/>
      <c r="F268" s="33"/>
    </row>
    <row r="269" spans="1:18">
      <c r="A269" s="30"/>
      <c r="B269" s="29" t="s">
        <v>418</v>
      </c>
      <c r="C269" s="29"/>
      <c r="F269" s="33"/>
    </row>
    <row r="270" spans="1:18" ht="15.6" customHeight="1">
      <c r="A270" s="30"/>
      <c r="B270" s="395" t="s">
        <v>657</v>
      </c>
      <c r="C270" s="395"/>
      <c r="D270" s="395"/>
      <c r="E270" s="395"/>
      <c r="F270" s="395"/>
      <c r="G270" s="395"/>
      <c r="H270" s="395"/>
      <c r="I270" s="395"/>
    </row>
    <row r="271" spans="1:18">
      <c r="A271" s="30"/>
      <c r="B271" s="28"/>
      <c r="C271" s="28"/>
      <c r="D271" s="28"/>
      <c r="E271" s="28"/>
      <c r="F271" s="28"/>
      <c r="G271" s="28"/>
      <c r="H271" s="28"/>
      <c r="I271" s="28"/>
    </row>
    <row r="272" spans="1:18">
      <c r="A272" s="30"/>
      <c r="B272" s="29" t="s">
        <v>419</v>
      </c>
      <c r="C272" s="29"/>
    </row>
    <row r="273" spans="1:10" ht="36.75" customHeight="1">
      <c r="A273" s="30"/>
      <c r="B273" s="406" t="s">
        <v>634</v>
      </c>
      <c r="C273" s="406"/>
      <c r="D273" s="406"/>
      <c r="E273" s="406"/>
      <c r="F273" s="406"/>
      <c r="G273" s="406"/>
      <c r="H273" s="406"/>
      <c r="I273" s="406"/>
    </row>
    <row r="274" spans="1:10">
      <c r="A274" s="30"/>
    </row>
    <row r="275" spans="1:10">
      <c r="A275" s="30"/>
      <c r="B275" s="31" t="s">
        <v>251</v>
      </c>
    </row>
    <row r="276" spans="1:10">
      <c r="A276" s="30"/>
    </row>
    <row r="277" spans="1:10">
      <c r="A277" s="30"/>
    </row>
    <row r="278" spans="1:10">
      <c r="A278" s="30"/>
    </row>
    <row r="279" spans="1:10">
      <c r="A279" s="30"/>
    </row>
    <row r="280" spans="1:10">
      <c r="A280" s="7"/>
      <c r="B280" s="76" t="s">
        <v>647</v>
      </c>
      <c r="F280" s="73" t="s">
        <v>648</v>
      </c>
      <c r="G280" s="92"/>
      <c r="J280" s="31"/>
    </row>
    <row r="281" spans="1:10">
      <c r="A281" s="7"/>
      <c r="B281" s="33" t="s">
        <v>480</v>
      </c>
      <c r="F281" s="13" t="s">
        <v>423</v>
      </c>
      <c r="G281" s="93"/>
      <c r="J281" s="31"/>
    </row>
    <row r="282" spans="1:10">
      <c r="A282" s="30"/>
      <c r="B282" s="13"/>
      <c r="E282" s="13"/>
      <c r="F282" s="33"/>
      <c r="H282" s="13"/>
      <c r="J282" s="58"/>
    </row>
  </sheetData>
  <mergeCells count="159">
    <mergeCell ref="M131:M132"/>
    <mergeCell ref="N131:N132"/>
    <mergeCell ref="O131:O132"/>
    <mergeCell ref="P131:P132"/>
    <mergeCell ref="Q131:Q132"/>
    <mergeCell ref="L131:L132"/>
    <mergeCell ref="B98:C98"/>
    <mergeCell ref="B103:F103"/>
    <mergeCell ref="B108:C108"/>
    <mergeCell ref="B123:C123"/>
    <mergeCell ref="B131:B132"/>
    <mergeCell ref="C131:D132"/>
    <mergeCell ref="E131:E132"/>
    <mergeCell ref="F131:F132"/>
    <mergeCell ref="G131:G132"/>
    <mergeCell ref="H131:H132"/>
    <mergeCell ref="I131:I132"/>
    <mergeCell ref="J131:J132"/>
    <mergeCell ref="K131:K132"/>
    <mergeCell ref="N168:N169"/>
    <mergeCell ref="O168:O169"/>
    <mergeCell ref="P168:P169"/>
    <mergeCell ref="Q168:Q169"/>
    <mergeCell ref="B210:C210"/>
    <mergeCell ref="L168:L169"/>
    <mergeCell ref="M168:M169"/>
    <mergeCell ref="H168:H169"/>
    <mergeCell ref="I168:I169"/>
    <mergeCell ref="J168:J169"/>
    <mergeCell ref="K168:K169"/>
    <mergeCell ref="B168:B169"/>
    <mergeCell ref="C168:D169"/>
    <mergeCell ref="E168:E169"/>
    <mergeCell ref="F168:F169"/>
    <mergeCell ref="G168:G169"/>
    <mergeCell ref="B89:K89"/>
    <mergeCell ref="B92:K92"/>
    <mergeCell ref="B73:K73"/>
    <mergeCell ref="B74:K74"/>
    <mergeCell ref="B78:K78"/>
    <mergeCell ref="B273:I273"/>
    <mergeCell ref="B219:C219"/>
    <mergeCell ref="B227:C227"/>
    <mergeCell ref="B251:C251"/>
    <mergeCell ref="B264:I264"/>
    <mergeCell ref="B270:I270"/>
    <mergeCell ref="B234:C234"/>
    <mergeCell ref="B246:C246"/>
    <mergeCell ref="B258:C258"/>
    <mergeCell ref="C149:D149"/>
    <mergeCell ref="C150:D150"/>
    <mergeCell ref="C151:D151"/>
    <mergeCell ref="C152:D152"/>
    <mergeCell ref="C153:D153"/>
    <mergeCell ref="C154:D154"/>
    <mergeCell ref="C155:D155"/>
    <mergeCell ref="C156:D156"/>
    <mergeCell ref="C157:D157"/>
    <mergeCell ref="C158:D158"/>
    <mergeCell ref="B34:G34"/>
    <mergeCell ref="H34:I34"/>
    <mergeCell ref="J34:K34"/>
    <mergeCell ref="B46:K46"/>
    <mergeCell ref="B37:G37"/>
    <mergeCell ref="H37:I37"/>
    <mergeCell ref="J37:K37"/>
    <mergeCell ref="B85:K85"/>
    <mergeCell ref="B88:K88"/>
    <mergeCell ref="B81:K81"/>
    <mergeCell ref="B84:K84"/>
    <mergeCell ref="B72:K72"/>
    <mergeCell ref="B49:K49"/>
    <mergeCell ref="B51:K51"/>
    <mergeCell ref="B54:K54"/>
    <mergeCell ref="B55:K55"/>
    <mergeCell ref="B56:K56"/>
    <mergeCell ref="B57:K57"/>
    <mergeCell ref="B58:K58"/>
    <mergeCell ref="B62:K62"/>
    <mergeCell ref="B63:K65"/>
    <mergeCell ref="B69:K69"/>
    <mergeCell ref="B70:K70"/>
    <mergeCell ref="B71:K71"/>
    <mergeCell ref="B31:G31"/>
    <mergeCell ref="H31:I31"/>
    <mergeCell ref="J31:K31"/>
    <mergeCell ref="B32:G32"/>
    <mergeCell ref="H32:I32"/>
    <mergeCell ref="J32:K32"/>
    <mergeCell ref="B33:G33"/>
    <mergeCell ref="H33:I33"/>
    <mergeCell ref="J33:K33"/>
    <mergeCell ref="B28:G28"/>
    <mergeCell ref="H28:I28"/>
    <mergeCell ref="J28:K28"/>
    <mergeCell ref="B29:G29"/>
    <mergeCell ref="H29:I29"/>
    <mergeCell ref="J29:K29"/>
    <mergeCell ref="B30:G30"/>
    <mergeCell ref="H30:I30"/>
    <mergeCell ref="J30:K30"/>
    <mergeCell ref="B25:G25"/>
    <mergeCell ref="H25:I25"/>
    <mergeCell ref="J25:K25"/>
    <mergeCell ref="B26:G26"/>
    <mergeCell ref="H26:I26"/>
    <mergeCell ref="J26:K26"/>
    <mergeCell ref="B27:G27"/>
    <mergeCell ref="H27:I27"/>
    <mergeCell ref="J27:K27"/>
    <mergeCell ref="B43:K43"/>
    <mergeCell ref="B44:K44"/>
    <mergeCell ref="B45:K45"/>
    <mergeCell ref="B35:G35"/>
    <mergeCell ref="H35:I35"/>
    <mergeCell ref="J35:K35"/>
    <mergeCell ref="B36:G36"/>
    <mergeCell ref="H36:I36"/>
    <mergeCell ref="J36:K36"/>
    <mergeCell ref="B38:G38"/>
    <mergeCell ref="H38:I38"/>
    <mergeCell ref="J38:K38"/>
    <mergeCell ref="B41:K41"/>
    <mergeCell ref="B42:K42"/>
    <mergeCell ref="J24:K24"/>
    <mergeCell ref="B2:K2"/>
    <mergeCell ref="B3:K3"/>
    <mergeCell ref="B4:K4"/>
    <mergeCell ref="B9:K9"/>
    <mergeCell ref="B10:K10"/>
    <mergeCell ref="B11:K11"/>
    <mergeCell ref="B14:K14"/>
    <mergeCell ref="B19:K19"/>
    <mergeCell ref="B20:K20"/>
    <mergeCell ref="B21:K21"/>
    <mergeCell ref="B22:K22"/>
    <mergeCell ref="B24:G24"/>
    <mergeCell ref="H24:I24"/>
    <mergeCell ref="C159:D159"/>
    <mergeCell ref="C160:D160"/>
    <mergeCell ref="C161:D161"/>
    <mergeCell ref="C162:D162"/>
    <mergeCell ref="C163:D163"/>
    <mergeCell ref="C133:D133"/>
    <mergeCell ref="C134:D134"/>
    <mergeCell ref="C135:D135"/>
    <mergeCell ref="C136:D136"/>
    <mergeCell ref="C137:D137"/>
    <mergeCell ref="C138:D138"/>
    <mergeCell ref="C139:D139"/>
    <mergeCell ref="C140:D140"/>
    <mergeCell ref="C141:D141"/>
    <mergeCell ref="C142:D142"/>
    <mergeCell ref="C143:D143"/>
    <mergeCell ref="C144:D144"/>
    <mergeCell ref="C145:D145"/>
    <mergeCell ref="C146:D146"/>
    <mergeCell ref="C147:D147"/>
    <mergeCell ref="C148:D148"/>
  </mergeCells>
  <hyperlinks>
    <hyperlink ref="B1" location="Índice!A1" display="Índice" xr:uid="{F1E5430E-42F8-429E-A463-1A0CEF1DA166}"/>
  </hyperlinks>
  <pageMargins left="0.25" right="0.25" top="0.75" bottom="0.75" header="0.3" footer="0.3"/>
  <pageSetup paperSize="9" scale="4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765F2-F3FC-4287-BDE3-8A37A86B0DC9}">
  <sheetPr>
    <tabColor rgb="FF336699"/>
  </sheetPr>
  <dimension ref="A1:AG115"/>
  <sheetViews>
    <sheetView showGridLines="0" zoomScale="80" zoomScaleNormal="80" workbookViewId="0">
      <pane xSplit="4" ySplit="5" topLeftCell="I6" activePane="bottomRight" state="frozen"/>
      <selection activeCell="C6" sqref="C6"/>
      <selection pane="topRight" activeCell="C6" sqref="C6"/>
      <selection pane="bottomLeft" activeCell="C6" sqref="C6"/>
      <selection pane="bottomRight" activeCell="L19" sqref="L19"/>
    </sheetView>
  </sheetViews>
  <sheetFormatPr baseColWidth="10" defaultColWidth="9.140625" defaultRowHeight="12.75" outlineLevelCol="1"/>
  <cols>
    <col min="1" max="1" width="16.28515625" style="217" customWidth="1"/>
    <col min="2" max="2" width="46" style="217" customWidth="1"/>
    <col min="3" max="3" width="21" style="217" customWidth="1"/>
    <col min="4" max="4" width="23" style="217" customWidth="1"/>
    <col min="5" max="5" width="22" style="201" customWidth="1"/>
    <col min="6" max="6" width="22" style="217" customWidth="1" outlineLevel="1"/>
    <col min="7" max="8" width="15" style="217" customWidth="1" outlineLevel="1"/>
    <col min="9" max="9" width="23" style="216" customWidth="1"/>
    <col min="10" max="10" width="7.42578125" style="217" customWidth="1"/>
    <col min="11" max="11" width="22.7109375" style="216" customWidth="1"/>
    <col min="12" max="12" width="13" style="201" customWidth="1"/>
    <col min="13" max="13" width="12.85546875" style="201" customWidth="1"/>
    <col min="14" max="14" width="9.140625" style="217" customWidth="1"/>
    <col min="15" max="15" width="17.85546875" style="217" customWidth="1"/>
    <col min="16" max="16" width="17.5703125" style="200" customWidth="1"/>
    <col min="17" max="17" width="12.28515625" style="217" customWidth="1"/>
    <col min="18" max="18" width="11.5703125" style="217" customWidth="1"/>
    <col min="19" max="19" width="11.140625" style="217" customWidth="1"/>
    <col min="20" max="20" width="9.140625" style="217" customWidth="1"/>
    <col min="21" max="21" width="10.28515625" style="217" customWidth="1"/>
    <col min="22" max="32" width="9.140625" style="217" customWidth="1"/>
    <col min="33" max="256" width="9.140625" style="217"/>
    <col min="257" max="257" width="16.28515625" style="217" customWidth="1"/>
    <col min="258" max="258" width="46" style="217" customWidth="1"/>
    <col min="259" max="259" width="21" style="217" customWidth="1"/>
    <col min="260" max="260" width="23" style="217" customWidth="1"/>
    <col min="261" max="261" width="22" style="217" customWidth="1"/>
    <col min="262" max="264" width="0" style="217" hidden="1" customWidth="1"/>
    <col min="265" max="265" width="23" style="217" customWidth="1"/>
    <col min="266" max="266" width="7.42578125" style="217" customWidth="1"/>
    <col min="267" max="267" width="22.7109375" style="217" customWidth="1"/>
    <col min="268" max="268" width="13" style="217" bestFit="1" customWidth="1"/>
    <col min="269" max="269" width="12.85546875" style="217" customWidth="1"/>
    <col min="270" max="270" width="9.140625" style="217"/>
    <col min="271" max="271" width="17.85546875" style="217" customWidth="1"/>
    <col min="272" max="272" width="17.5703125" style="217" customWidth="1"/>
    <col min="273" max="273" width="12.28515625" style="217" bestFit="1" customWidth="1"/>
    <col min="274" max="274" width="11.5703125" style="217" bestFit="1" customWidth="1"/>
    <col min="275" max="275" width="11.140625" style="217" bestFit="1" customWidth="1"/>
    <col min="276" max="276" width="9.140625" style="217"/>
    <col min="277" max="277" width="10.28515625" style="217" bestFit="1" customWidth="1"/>
    <col min="278" max="512" width="9.140625" style="217"/>
    <col min="513" max="513" width="16.28515625" style="217" customWidth="1"/>
    <col min="514" max="514" width="46" style="217" customWidth="1"/>
    <col min="515" max="515" width="21" style="217" customWidth="1"/>
    <col min="516" max="516" width="23" style="217" customWidth="1"/>
    <col min="517" max="517" width="22" style="217" customWidth="1"/>
    <col min="518" max="520" width="0" style="217" hidden="1" customWidth="1"/>
    <col min="521" max="521" width="23" style="217" customWidth="1"/>
    <col min="522" max="522" width="7.42578125" style="217" customWidth="1"/>
    <col min="523" max="523" width="22.7109375" style="217" customWidth="1"/>
    <col min="524" max="524" width="13" style="217" bestFit="1" customWidth="1"/>
    <col min="525" max="525" width="12.85546875" style="217" customWidth="1"/>
    <col min="526" max="526" width="9.140625" style="217"/>
    <col min="527" max="527" width="17.85546875" style="217" customWidth="1"/>
    <col min="528" max="528" width="17.5703125" style="217" customWidth="1"/>
    <col min="529" max="529" width="12.28515625" style="217" bestFit="1" customWidth="1"/>
    <col min="530" max="530" width="11.5703125" style="217" bestFit="1" customWidth="1"/>
    <col min="531" max="531" width="11.140625" style="217" bestFit="1" customWidth="1"/>
    <col min="532" max="532" width="9.140625" style="217"/>
    <col min="533" max="533" width="10.28515625" style="217" bestFit="1" customWidth="1"/>
    <col min="534" max="768" width="9.140625" style="217"/>
    <col min="769" max="769" width="16.28515625" style="217" customWidth="1"/>
    <col min="770" max="770" width="46" style="217" customWidth="1"/>
    <col min="771" max="771" width="21" style="217" customWidth="1"/>
    <col min="772" max="772" width="23" style="217" customWidth="1"/>
    <col min="773" max="773" width="22" style="217" customWidth="1"/>
    <col min="774" max="776" width="0" style="217" hidden="1" customWidth="1"/>
    <col min="777" max="777" width="23" style="217" customWidth="1"/>
    <col min="778" max="778" width="7.42578125" style="217" customWidth="1"/>
    <col min="779" max="779" width="22.7109375" style="217" customWidth="1"/>
    <col min="780" max="780" width="13" style="217" bestFit="1" customWidth="1"/>
    <col min="781" max="781" width="12.85546875" style="217" customWidth="1"/>
    <col min="782" max="782" width="9.140625" style="217"/>
    <col min="783" max="783" width="17.85546875" style="217" customWidth="1"/>
    <col min="784" max="784" width="17.5703125" style="217" customWidth="1"/>
    <col min="785" max="785" width="12.28515625" style="217" bestFit="1" customWidth="1"/>
    <col min="786" max="786" width="11.5703125" style="217" bestFit="1" customWidth="1"/>
    <col min="787" max="787" width="11.140625" style="217" bestFit="1" customWidth="1"/>
    <col min="788" max="788" width="9.140625" style="217"/>
    <col min="789" max="789" width="10.28515625" style="217" bestFit="1" customWidth="1"/>
    <col min="790" max="1024" width="9.140625" style="217"/>
    <col min="1025" max="1025" width="16.28515625" style="217" customWidth="1"/>
    <col min="1026" max="1026" width="46" style="217" customWidth="1"/>
    <col min="1027" max="1027" width="21" style="217" customWidth="1"/>
    <col min="1028" max="1028" width="23" style="217" customWidth="1"/>
    <col min="1029" max="1029" width="22" style="217" customWidth="1"/>
    <col min="1030" max="1032" width="0" style="217" hidden="1" customWidth="1"/>
    <col min="1033" max="1033" width="23" style="217" customWidth="1"/>
    <col min="1034" max="1034" width="7.42578125" style="217" customWidth="1"/>
    <col min="1035" max="1035" width="22.7109375" style="217" customWidth="1"/>
    <col min="1036" max="1036" width="13" style="217" bestFit="1" customWidth="1"/>
    <col min="1037" max="1037" width="12.85546875" style="217" customWidth="1"/>
    <col min="1038" max="1038" width="9.140625" style="217"/>
    <col min="1039" max="1039" width="17.85546875" style="217" customWidth="1"/>
    <col min="1040" max="1040" width="17.5703125" style="217" customWidth="1"/>
    <col min="1041" max="1041" width="12.28515625" style="217" bestFit="1" customWidth="1"/>
    <col min="1042" max="1042" width="11.5703125" style="217" bestFit="1" customWidth="1"/>
    <col min="1043" max="1043" width="11.140625" style="217" bestFit="1" customWidth="1"/>
    <col min="1044" max="1044" width="9.140625" style="217"/>
    <col min="1045" max="1045" width="10.28515625" style="217" bestFit="1" customWidth="1"/>
    <col min="1046" max="1280" width="9.140625" style="217"/>
    <col min="1281" max="1281" width="16.28515625" style="217" customWidth="1"/>
    <col min="1282" max="1282" width="46" style="217" customWidth="1"/>
    <col min="1283" max="1283" width="21" style="217" customWidth="1"/>
    <col min="1284" max="1284" width="23" style="217" customWidth="1"/>
    <col min="1285" max="1285" width="22" style="217" customWidth="1"/>
    <col min="1286" max="1288" width="0" style="217" hidden="1" customWidth="1"/>
    <col min="1289" max="1289" width="23" style="217" customWidth="1"/>
    <col min="1290" max="1290" width="7.42578125" style="217" customWidth="1"/>
    <col min="1291" max="1291" width="22.7109375" style="217" customWidth="1"/>
    <col min="1292" max="1292" width="13" style="217" bestFit="1" customWidth="1"/>
    <col min="1293" max="1293" width="12.85546875" style="217" customWidth="1"/>
    <col min="1294" max="1294" width="9.140625" style="217"/>
    <col min="1295" max="1295" width="17.85546875" style="217" customWidth="1"/>
    <col min="1296" max="1296" width="17.5703125" style="217" customWidth="1"/>
    <col min="1297" max="1297" width="12.28515625" style="217" bestFit="1" customWidth="1"/>
    <col min="1298" max="1298" width="11.5703125" style="217" bestFit="1" customWidth="1"/>
    <col min="1299" max="1299" width="11.140625" style="217" bestFit="1" customWidth="1"/>
    <col min="1300" max="1300" width="9.140625" style="217"/>
    <col min="1301" max="1301" width="10.28515625" style="217" bestFit="1" customWidth="1"/>
    <col min="1302" max="1536" width="9.140625" style="217"/>
    <col min="1537" max="1537" width="16.28515625" style="217" customWidth="1"/>
    <col min="1538" max="1538" width="46" style="217" customWidth="1"/>
    <col min="1539" max="1539" width="21" style="217" customWidth="1"/>
    <col min="1540" max="1540" width="23" style="217" customWidth="1"/>
    <col min="1541" max="1541" width="22" style="217" customWidth="1"/>
    <col min="1542" max="1544" width="0" style="217" hidden="1" customWidth="1"/>
    <col min="1545" max="1545" width="23" style="217" customWidth="1"/>
    <col min="1546" max="1546" width="7.42578125" style="217" customWidth="1"/>
    <col min="1547" max="1547" width="22.7109375" style="217" customWidth="1"/>
    <col min="1548" max="1548" width="13" style="217" bestFit="1" customWidth="1"/>
    <col min="1549" max="1549" width="12.85546875" style="217" customWidth="1"/>
    <col min="1550" max="1550" width="9.140625" style="217"/>
    <col min="1551" max="1551" width="17.85546875" style="217" customWidth="1"/>
    <col min="1552" max="1552" width="17.5703125" style="217" customWidth="1"/>
    <col min="1553" max="1553" width="12.28515625" style="217" bestFit="1" customWidth="1"/>
    <col min="1554" max="1554" width="11.5703125" style="217" bestFit="1" customWidth="1"/>
    <col min="1555" max="1555" width="11.140625" style="217" bestFit="1" customWidth="1"/>
    <col min="1556" max="1556" width="9.140625" style="217"/>
    <col min="1557" max="1557" width="10.28515625" style="217" bestFit="1" customWidth="1"/>
    <col min="1558" max="1792" width="9.140625" style="217"/>
    <col min="1793" max="1793" width="16.28515625" style="217" customWidth="1"/>
    <col min="1794" max="1794" width="46" style="217" customWidth="1"/>
    <col min="1795" max="1795" width="21" style="217" customWidth="1"/>
    <col min="1796" max="1796" width="23" style="217" customWidth="1"/>
    <col min="1797" max="1797" width="22" style="217" customWidth="1"/>
    <col min="1798" max="1800" width="0" style="217" hidden="1" customWidth="1"/>
    <col min="1801" max="1801" width="23" style="217" customWidth="1"/>
    <col min="1802" max="1802" width="7.42578125" style="217" customWidth="1"/>
    <col min="1803" max="1803" width="22.7109375" style="217" customWidth="1"/>
    <col min="1804" max="1804" width="13" style="217" bestFit="1" customWidth="1"/>
    <col min="1805" max="1805" width="12.85546875" style="217" customWidth="1"/>
    <col min="1806" max="1806" width="9.140625" style="217"/>
    <col min="1807" max="1807" width="17.85546875" style="217" customWidth="1"/>
    <col min="1808" max="1808" width="17.5703125" style="217" customWidth="1"/>
    <col min="1809" max="1809" width="12.28515625" style="217" bestFit="1" customWidth="1"/>
    <col min="1810" max="1810" width="11.5703125" style="217" bestFit="1" customWidth="1"/>
    <col min="1811" max="1811" width="11.140625" style="217" bestFit="1" customWidth="1"/>
    <col min="1812" max="1812" width="9.140625" style="217"/>
    <col min="1813" max="1813" width="10.28515625" style="217" bestFit="1" customWidth="1"/>
    <col min="1814" max="2048" width="9.140625" style="217"/>
    <col min="2049" max="2049" width="16.28515625" style="217" customWidth="1"/>
    <col min="2050" max="2050" width="46" style="217" customWidth="1"/>
    <col min="2051" max="2051" width="21" style="217" customWidth="1"/>
    <col min="2052" max="2052" width="23" style="217" customWidth="1"/>
    <col min="2053" max="2053" width="22" style="217" customWidth="1"/>
    <col min="2054" max="2056" width="0" style="217" hidden="1" customWidth="1"/>
    <col min="2057" max="2057" width="23" style="217" customWidth="1"/>
    <col min="2058" max="2058" width="7.42578125" style="217" customWidth="1"/>
    <col min="2059" max="2059" width="22.7109375" style="217" customWidth="1"/>
    <col min="2060" max="2060" width="13" style="217" bestFit="1" customWidth="1"/>
    <col min="2061" max="2061" width="12.85546875" style="217" customWidth="1"/>
    <col min="2062" max="2062" width="9.140625" style="217"/>
    <col min="2063" max="2063" width="17.85546875" style="217" customWidth="1"/>
    <col min="2064" max="2064" width="17.5703125" style="217" customWidth="1"/>
    <col min="2065" max="2065" width="12.28515625" style="217" bestFit="1" customWidth="1"/>
    <col min="2066" max="2066" width="11.5703125" style="217" bestFit="1" customWidth="1"/>
    <col min="2067" max="2067" width="11.140625" style="217" bestFit="1" customWidth="1"/>
    <col min="2068" max="2068" width="9.140625" style="217"/>
    <col min="2069" max="2069" width="10.28515625" style="217" bestFit="1" customWidth="1"/>
    <col min="2070" max="2304" width="9.140625" style="217"/>
    <col min="2305" max="2305" width="16.28515625" style="217" customWidth="1"/>
    <col min="2306" max="2306" width="46" style="217" customWidth="1"/>
    <col min="2307" max="2307" width="21" style="217" customWidth="1"/>
    <col min="2308" max="2308" width="23" style="217" customWidth="1"/>
    <col min="2309" max="2309" width="22" style="217" customWidth="1"/>
    <col min="2310" max="2312" width="0" style="217" hidden="1" customWidth="1"/>
    <col min="2313" max="2313" width="23" style="217" customWidth="1"/>
    <col min="2314" max="2314" width="7.42578125" style="217" customWidth="1"/>
    <col min="2315" max="2315" width="22.7109375" style="217" customWidth="1"/>
    <col min="2316" max="2316" width="13" style="217" bestFit="1" customWidth="1"/>
    <col min="2317" max="2317" width="12.85546875" style="217" customWidth="1"/>
    <col min="2318" max="2318" width="9.140625" style="217"/>
    <col min="2319" max="2319" width="17.85546875" style="217" customWidth="1"/>
    <col min="2320" max="2320" width="17.5703125" style="217" customWidth="1"/>
    <col min="2321" max="2321" width="12.28515625" style="217" bestFit="1" customWidth="1"/>
    <col min="2322" max="2322" width="11.5703125" style="217" bestFit="1" customWidth="1"/>
    <col min="2323" max="2323" width="11.140625" style="217" bestFit="1" customWidth="1"/>
    <col min="2324" max="2324" width="9.140625" style="217"/>
    <col min="2325" max="2325" width="10.28515625" style="217" bestFit="1" customWidth="1"/>
    <col min="2326" max="2560" width="9.140625" style="217"/>
    <col min="2561" max="2561" width="16.28515625" style="217" customWidth="1"/>
    <col min="2562" max="2562" width="46" style="217" customWidth="1"/>
    <col min="2563" max="2563" width="21" style="217" customWidth="1"/>
    <col min="2564" max="2564" width="23" style="217" customWidth="1"/>
    <col min="2565" max="2565" width="22" style="217" customWidth="1"/>
    <col min="2566" max="2568" width="0" style="217" hidden="1" customWidth="1"/>
    <col min="2569" max="2569" width="23" style="217" customWidth="1"/>
    <col min="2570" max="2570" width="7.42578125" style="217" customWidth="1"/>
    <col min="2571" max="2571" width="22.7109375" style="217" customWidth="1"/>
    <col min="2572" max="2572" width="13" style="217" bestFit="1" customWidth="1"/>
    <col min="2573" max="2573" width="12.85546875" style="217" customWidth="1"/>
    <col min="2574" max="2574" width="9.140625" style="217"/>
    <col min="2575" max="2575" width="17.85546875" style="217" customWidth="1"/>
    <col min="2576" max="2576" width="17.5703125" style="217" customWidth="1"/>
    <col min="2577" max="2577" width="12.28515625" style="217" bestFit="1" customWidth="1"/>
    <col min="2578" max="2578" width="11.5703125" style="217" bestFit="1" customWidth="1"/>
    <col min="2579" max="2579" width="11.140625" style="217" bestFit="1" customWidth="1"/>
    <col min="2580" max="2580" width="9.140625" style="217"/>
    <col min="2581" max="2581" width="10.28515625" style="217" bestFit="1" customWidth="1"/>
    <col min="2582" max="2816" width="9.140625" style="217"/>
    <col min="2817" max="2817" width="16.28515625" style="217" customWidth="1"/>
    <col min="2818" max="2818" width="46" style="217" customWidth="1"/>
    <col min="2819" max="2819" width="21" style="217" customWidth="1"/>
    <col min="2820" max="2820" width="23" style="217" customWidth="1"/>
    <col min="2821" max="2821" width="22" style="217" customWidth="1"/>
    <col min="2822" max="2824" width="0" style="217" hidden="1" customWidth="1"/>
    <col min="2825" max="2825" width="23" style="217" customWidth="1"/>
    <col min="2826" max="2826" width="7.42578125" style="217" customWidth="1"/>
    <col min="2827" max="2827" width="22.7109375" style="217" customWidth="1"/>
    <col min="2828" max="2828" width="13" style="217" bestFit="1" customWidth="1"/>
    <col min="2829" max="2829" width="12.85546875" style="217" customWidth="1"/>
    <col min="2830" max="2830" width="9.140625" style="217"/>
    <col min="2831" max="2831" width="17.85546875" style="217" customWidth="1"/>
    <col min="2832" max="2832" width="17.5703125" style="217" customWidth="1"/>
    <col min="2833" max="2833" width="12.28515625" style="217" bestFit="1" customWidth="1"/>
    <col min="2834" max="2834" width="11.5703125" style="217" bestFit="1" customWidth="1"/>
    <col min="2835" max="2835" width="11.140625" style="217" bestFit="1" customWidth="1"/>
    <col min="2836" max="2836" width="9.140625" style="217"/>
    <col min="2837" max="2837" width="10.28515625" style="217" bestFit="1" customWidth="1"/>
    <col min="2838" max="3072" width="9.140625" style="217"/>
    <col min="3073" max="3073" width="16.28515625" style="217" customWidth="1"/>
    <col min="3074" max="3074" width="46" style="217" customWidth="1"/>
    <col min="3075" max="3075" width="21" style="217" customWidth="1"/>
    <col min="3076" max="3076" width="23" style="217" customWidth="1"/>
    <col min="3077" max="3077" width="22" style="217" customWidth="1"/>
    <col min="3078" max="3080" width="0" style="217" hidden="1" customWidth="1"/>
    <col min="3081" max="3081" width="23" style="217" customWidth="1"/>
    <col min="3082" max="3082" width="7.42578125" style="217" customWidth="1"/>
    <col min="3083" max="3083" width="22.7109375" style="217" customWidth="1"/>
    <col min="3084" max="3084" width="13" style="217" bestFit="1" customWidth="1"/>
    <col min="3085" max="3085" width="12.85546875" style="217" customWidth="1"/>
    <col min="3086" max="3086" width="9.140625" style="217"/>
    <col min="3087" max="3087" width="17.85546875" style="217" customWidth="1"/>
    <col min="3088" max="3088" width="17.5703125" style="217" customWidth="1"/>
    <col min="3089" max="3089" width="12.28515625" style="217" bestFit="1" customWidth="1"/>
    <col min="3090" max="3090" width="11.5703125" style="217" bestFit="1" customWidth="1"/>
    <col min="3091" max="3091" width="11.140625" style="217" bestFit="1" customWidth="1"/>
    <col min="3092" max="3092" width="9.140625" style="217"/>
    <col min="3093" max="3093" width="10.28515625" style="217" bestFit="1" customWidth="1"/>
    <col min="3094" max="3328" width="9.140625" style="217"/>
    <col min="3329" max="3329" width="16.28515625" style="217" customWidth="1"/>
    <col min="3330" max="3330" width="46" style="217" customWidth="1"/>
    <col min="3331" max="3331" width="21" style="217" customWidth="1"/>
    <col min="3332" max="3332" width="23" style="217" customWidth="1"/>
    <col min="3333" max="3333" width="22" style="217" customWidth="1"/>
    <col min="3334" max="3336" width="0" style="217" hidden="1" customWidth="1"/>
    <col min="3337" max="3337" width="23" style="217" customWidth="1"/>
    <col min="3338" max="3338" width="7.42578125" style="217" customWidth="1"/>
    <col min="3339" max="3339" width="22.7109375" style="217" customWidth="1"/>
    <col min="3340" max="3340" width="13" style="217" bestFit="1" customWidth="1"/>
    <col min="3341" max="3341" width="12.85546875" style="217" customWidth="1"/>
    <col min="3342" max="3342" width="9.140625" style="217"/>
    <col min="3343" max="3343" width="17.85546875" style="217" customWidth="1"/>
    <col min="3344" max="3344" width="17.5703125" style="217" customWidth="1"/>
    <col min="3345" max="3345" width="12.28515625" style="217" bestFit="1" customWidth="1"/>
    <col min="3346" max="3346" width="11.5703125" style="217" bestFit="1" customWidth="1"/>
    <col min="3347" max="3347" width="11.140625" style="217" bestFit="1" customWidth="1"/>
    <col min="3348" max="3348" width="9.140625" style="217"/>
    <col min="3349" max="3349" width="10.28515625" style="217" bestFit="1" customWidth="1"/>
    <col min="3350" max="3584" width="9.140625" style="217"/>
    <col min="3585" max="3585" width="16.28515625" style="217" customWidth="1"/>
    <col min="3586" max="3586" width="46" style="217" customWidth="1"/>
    <col min="3587" max="3587" width="21" style="217" customWidth="1"/>
    <col min="3588" max="3588" width="23" style="217" customWidth="1"/>
    <col min="3589" max="3589" width="22" style="217" customWidth="1"/>
    <col min="3590" max="3592" width="0" style="217" hidden="1" customWidth="1"/>
    <col min="3593" max="3593" width="23" style="217" customWidth="1"/>
    <col min="3594" max="3594" width="7.42578125" style="217" customWidth="1"/>
    <col min="3595" max="3595" width="22.7109375" style="217" customWidth="1"/>
    <col min="3596" max="3596" width="13" style="217" bestFit="1" customWidth="1"/>
    <col min="3597" max="3597" width="12.85546875" style="217" customWidth="1"/>
    <col min="3598" max="3598" width="9.140625" style="217"/>
    <col min="3599" max="3599" width="17.85546875" style="217" customWidth="1"/>
    <col min="3600" max="3600" width="17.5703125" style="217" customWidth="1"/>
    <col min="3601" max="3601" width="12.28515625" style="217" bestFit="1" customWidth="1"/>
    <col min="3602" max="3602" width="11.5703125" style="217" bestFit="1" customWidth="1"/>
    <col min="3603" max="3603" width="11.140625" style="217" bestFit="1" customWidth="1"/>
    <col min="3604" max="3604" width="9.140625" style="217"/>
    <col min="3605" max="3605" width="10.28515625" style="217" bestFit="1" customWidth="1"/>
    <col min="3606" max="3840" width="9.140625" style="217"/>
    <col min="3841" max="3841" width="16.28515625" style="217" customWidth="1"/>
    <col min="3842" max="3842" width="46" style="217" customWidth="1"/>
    <col min="3843" max="3843" width="21" style="217" customWidth="1"/>
    <col min="3844" max="3844" width="23" style="217" customWidth="1"/>
    <col min="3845" max="3845" width="22" style="217" customWidth="1"/>
    <col min="3846" max="3848" width="0" style="217" hidden="1" customWidth="1"/>
    <col min="3849" max="3849" width="23" style="217" customWidth="1"/>
    <col min="3850" max="3850" width="7.42578125" style="217" customWidth="1"/>
    <col min="3851" max="3851" width="22.7109375" style="217" customWidth="1"/>
    <col min="3852" max="3852" width="13" style="217" bestFit="1" customWidth="1"/>
    <col min="3853" max="3853" width="12.85546875" style="217" customWidth="1"/>
    <col min="3854" max="3854" width="9.140625" style="217"/>
    <col min="3855" max="3855" width="17.85546875" style="217" customWidth="1"/>
    <col min="3856" max="3856" width="17.5703125" style="217" customWidth="1"/>
    <col min="3857" max="3857" width="12.28515625" style="217" bestFit="1" customWidth="1"/>
    <col min="3858" max="3858" width="11.5703125" style="217" bestFit="1" customWidth="1"/>
    <col min="3859" max="3859" width="11.140625" style="217" bestFit="1" customWidth="1"/>
    <col min="3860" max="3860" width="9.140625" style="217"/>
    <col min="3861" max="3861" width="10.28515625" style="217" bestFit="1" customWidth="1"/>
    <col min="3862" max="4096" width="9.140625" style="217"/>
    <col min="4097" max="4097" width="16.28515625" style="217" customWidth="1"/>
    <col min="4098" max="4098" width="46" style="217" customWidth="1"/>
    <col min="4099" max="4099" width="21" style="217" customWidth="1"/>
    <col min="4100" max="4100" width="23" style="217" customWidth="1"/>
    <col min="4101" max="4101" width="22" style="217" customWidth="1"/>
    <col min="4102" max="4104" width="0" style="217" hidden="1" customWidth="1"/>
    <col min="4105" max="4105" width="23" style="217" customWidth="1"/>
    <col min="4106" max="4106" width="7.42578125" style="217" customWidth="1"/>
    <col min="4107" max="4107" width="22.7109375" style="217" customWidth="1"/>
    <col min="4108" max="4108" width="13" style="217" bestFit="1" customWidth="1"/>
    <col min="4109" max="4109" width="12.85546875" style="217" customWidth="1"/>
    <col min="4110" max="4110" width="9.140625" style="217"/>
    <col min="4111" max="4111" width="17.85546875" style="217" customWidth="1"/>
    <col min="4112" max="4112" width="17.5703125" style="217" customWidth="1"/>
    <col min="4113" max="4113" width="12.28515625" style="217" bestFit="1" customWidth="1"/>
    <col min="4114" max="4114" width="11.5703125" style="217" bestFit="1" customWidth="1"/>
    <col min="4115" max="4115" width="11.140625" style="217" bestFit="1" customWidth="1"/>
    <col min="4116" max="4116" width="9.140625" style="217"/>
    <col min="4117" max="4117" width="10.28515625" style="217" bestFit="1" customWidth="1"/>
    <col min="4118" max="4352" width="9.140625" style="217"/>
    <col min="4353" max="4353" width="16.28515625" style="217" customWidth="1"/>
    <col min="4354" max="4354" width="46" style="217" customWidth="1"/>
    <col min="4355" max="4355" width="21" style="217" customWidth="1"/>
    <col min="4356" max="4356" width="23" style="217" customWidth="1"/>
    <col min="4357" max="4357" width="22" style="217" customWidth="1"/>
    <col min="4358" max="4360" width="0" style="217" hidden="1" customWidth="1"/>
    <col min="4361" max="4361" width="23" style="217" customWidth="1"/>
    <col min="4362" max="4362" width="7.42578125" style="217" customWidth="1"/>
    <col min="4363" max="4363" width="22.7109375" style="217" customWidth="1"/>
    <col min="4364" max="4364" width="13" style="217" bestFit="1" customWidth="1"/>
    <col min="4365" max="4365" width="12.85546875" style="217" customWidth="1"/>
    <col min="4366" max="4366" width="9.140625" style="217"/>
    <col min="4367" max="4367" width="17.85546875" style="217" customWidth="1"/>
    <col min="4368" max="4368" width="17.5703125" style="217" customWidth="1"/>
    <col min="4369" max="4369" width="12.28515625" style="217" bestFit="1" customWidth="1"/>
    <col min="4370" max="4370" width="11.5703125" style="217" bestFit="1" customWidth="1"/>
    <col min="4371" max="4371" width="11.140625" style="217" bestFit="1" customWidth="1"/>
    <col min="4372" max="4372" width="9.140625" style="217"/>
    <col min="4373" max="4373" width="10.28515625" style="217" bestFit="1" customWidth="1"/>
    <col min="4374" max="4608" width="9.140625" style="217"/>
    <col min="4609" max="4609" width="16.28515625" style="217" customWidth="1"/>
    <col min="4610" max="4610" width="46" style="217" customWidth="1"/>
    <col min="4611" max="4611" width="21" style="217" customWidth="1"/>
    <col min="4612" max="4612" width="23" style="217" customWidth="1"/>
    <col min="4613" max="4613" width="22" style="217" customWidth="1"/>
    <col min="4614" max="4616" width="0" style="217" hidden="1" customWidth="1"/>
    <col min="4617" max="4617" width="23" style="217" customWidth="1"/>
    <col min="4618" max="4618" width="7.42578125" style="217" customWidth="1"/>
    <col min="4619" max="4619" width="22.7109375" style="217" customWidth="1"/>
    <col min="4620" max="4620" width="13" style="217" bestFit="1" customWidth="1"/>
    <col min="4621" max="4621" width="12.85546875" style="217" customWidth="1"/>
    <col min="4622" max="4622" width="9.140625" style="217"/>
    <col min="4623" max="4623" width="17.85546875" style="217" customWidth="1"/>
    <col min="4624" max="4624" width="17.5703125" style="217" customWidth="1"/>
    <col min="4625" max="4625" width="12.28515625" style="217" bestFit="1" customWidth="1"/>
    <col min="4626" max="4626" width="11.5703125" style="217" bestFit="1" customWidth="1"/>
    <col min="4627" max="4627" width="11.140625" style="217" bestFit="1" customWidth="1"/>
    <col min="4628" max="4628" width="9.140625" style="217"/>
    <col min="4629" max="4629" width="10.28515625" style="217" bestFit="1" customWidth="1"/>
    <col min="4630" max="4864" width="9.140625" style="217"/>
    <col min="4865" max="4865" width="16.28515625" style="217" customWidth="1"/>
    <col min="4866" max="4866" width="46" style="217" customWidth="1"/>
    <col min="4867" max="4867" width="21" style="217" customWidth="1"/>
    <col min="4868" max="4868" width="23" style="217" customWidth="1"/>
    <col min="4869" max="4869" width="22" style="217" customWidth="1"/>
    <col min="4870" max="4872" width="0" style="217" hidden="1" customWidth="1"/>
    <col min="4873" max="4873" width="23" style="217" customWidth="1"/>
    <col min="4874" max="4874" width="7.42578125" style="217" customWidth="1"/>
    <col min="4875" max="4875" width="22.7109375" style="217" customWidth="1"/>
    <col min="4876" max="4876" width="13" style="217" bestFit="1" customWidth="1"/>
    <col min="4877" max="4877" width="12.85546875" style="217" customWidth="1"/>
    <col min="4878" max="4878" width="9.140625" style="217"/>
    <col min="4879" max="4879" width="17.85546875" style="217" customWidth="1"/>
    <col min="4880" max="4880" width="17.5703125" style="217" customWidth="1"/>
    <col min="4881" max="4881" width="12.28515625" style="217" bestFit="1" customWidth="1"/>
    <col min="4882" max="4882" width="11.5703125" style="217" bestFit="1" customWidth="1"/>
    <col min="4883" max="4883" width="11.140625" style="217" bestFit="1" customWidth="1"/>
    <col min="4884" max="4884" width="9.140625" style="217"/>
    <col min="4885" max="4885" width="10.28515625" style="217" bestFit="1" customWidth="1"/>
    <col min="4886" max="5120" width="9.140625" style="217"/>
    <col min="5121" max="5121" width="16.28515625" style="217" customWidth="1"/>
    <col min="5122" max="5122" width="46" style="217" customWidth="1"/>
    <col min="5123" max="5123" width="21" style="217" customWidth="1"/>
    <col min="5124" max="5124" width="23" style="217" customWidth="1"/>
    <col min="5125" max="5125" width="22" style="217" customWidth="1"/>
    <col min="5126" max="5128" width="0" style="217" hidden="1" customWidth="1"/>
    <col min="5129" max="5129" width="23" style="217" customWidth="1"/>
    <col min="5130" max="5130" width="7.42578125" style="217" customWidth="1"/>
    <col min="5131" max="5131" width="22.7109375" style="217" customWidth="1"/>
    <col min="5132" max="5132" width="13" style="217" bestFit="1" customWidth="1"/>
    <col min="5133" max="5133" width="12.85546875" style="217" customWidth="1"/>
    <col min="5134" max="5134" width="9.140625" style="217"/>
    <col min="5135" max="5135" width="17.85546875" style="217" customWidth="1"/>
    <col min="5136" max="5136" width="17.5703125" style="217" customWidth="1"/>
    <col min="5137" max="5137" width="12.28515625" style="217" bestFit="1" customWidth="1"/>
    <col min="5138" max="5138" width="11.5703125" style="217" bestFit="1" customWidth="1"/>
    <col min="5139" max="5139" width="11.140625" style="217" bestFit="1" customWidth="1"/>
    <col min="5140" max="5140" width="9.140625" style="217"/>
    <col min="5141" max="5141" width="10.28515625" style="217" bestFit="1" customWidth="1"/>
    <col min="5142" max="5376" width="9.140625" style="217"/>
    <col min="5377" max="5377" width="16.28515625" style="217" customWidth="1"/>
    <col min="5378" max="5378" width="46" style="217" customWidth="1"/>
    <col min="5379" max="5379" width="21" style="217" customWidth="1"/>
    <col min="5380" max="5380" width="23" style="217" customWidth="1"/>
    <col min="5381" max="5381" width="22" style="217" customWidth="1"/>
    <col min="5382" max="5384" width="0" style="217" hidden="1" customWidth="1"/>
    <col min="5385" max="5385" width="23" style="217" customWidth="1"/>
    <col min="5386" max="5386" width="7.42578125" style="217" customWidth="1"/>
    <col min="5387" max="5387" width="22.7109375" style="217" customWidth="1"/>
    <col min="5388" max="5388" width="13" style="217" bestFit="1" customWidth="1"/>
    <col min="5389" max="5389" width="12.85546875" style="217" customWidth="1"/>
    <col min="5390" max="5390" width="9.140625" style="217"/>
    <col min="5391" max="5391" width="17.85546875" style="217" customWidth="1"/>
    <col min="5392" max="5392" width="17.5703125" style="217" customWidth="1"/>
    <col min="5393" max="5393" width="12.28515625" style="217" bestFit="1" customWidth="1"/>
    <col min="5394" max="5394" width="11.5703125" style="217" bestFit="1" customWidth="1"/>
    <col min="5395" max="5395" width="11.140625" style="217" bestFit="1" customWidth="1"/>
    <col min="5396" max="5396" width="9.140625" style="217"/>
    <col min="5397" max="5397" width="10.28515625" style="217" bestFit="1" customWidth="1"/>
    <col min="5398" max="5632" width="9.140625" style="217"/>
    <col min="5633" max="5633" width="16.28515625" style="217" customWidth="1"/>
    <col min="5634" max="5634" width="46" style="217" customWidth="1"/>
    <col min="5635" max="5635" width="21" style="217" customWidth="1"/>
    <col min="5636" max="5636" width="23" style="217" customWidth="1"/>
    <col min="5637" max="5637" width="22" style="217" customWidth="1"/>
    <col min="5638" max="5640" width="0" style="217" hidden="1" customWidth="1"/>
    <col min="5641" max="5641" width="23" style="217" customWidth="1"/>
    <col min="5642" max="5642" width="7.42578125" style="217" customWidth="1"/>
    <col min="5643" max="5643" width="22.7109375" style="217" customWidth="1"/>
    <col min="5644" max="5644" width="13" style="217" bestFit="1" customWidth="1"/>
    <col min="5645" max="5645" width="12.85546875" style="217" customWidth="1"/>
    <col min="5646" max="5646" width="9.140625" style="217"/>
    <col min="5647" max="5647" width="17.85546875" style="217" customWidth="1"/>
    <col min="5648" max="5648" width="17.5703125" style="217" customWidth="1"/>
    <col min="5649" max="5649" width="12.28515625" style="217" bestFit="1" customWidth="1"/>
    <col min="5650" max="5650" width="11.5703125" style="217" bestFit="1" customWidth="1"/>
    <col min="5651" max="5651" width="11.140625" style="217" bestFit="1" customWidth="1"/>
    <col min="5652" max="5652" width="9.140625" style="217"/>
    <col min="5653" max="5653" width="10.28515625" style="217" bestFit="1" customWidth="1"/>
    <col min="5654" max="5888" width="9.140625" style="217"/>
    <col min="5889" max="5889" width="16.28515625" style="217" customWidth="1"/>
    <col min="5890" max="5890" width="46" style="217" customWidth="1"/>
    <col min="5891" max="5891" width="21" style="217" customWidth="1"/>
    <col min="5892" max="5892" width="23" style="217" customWidth="1"/>
    <col min="5893" max="5893" width="22" style="217" customWidth="1"/>
    <col min="5894" max="5896" width="0" style="217" hidden="1" customWidth="1"/>
    <col min="5897" max="5897" width="23" style="217" customWidth="1"/>
    <col min="5898" max="5898" width="7.42578125" style="217" customWidth="1"/>
    <col min="5899" max="5899" width="22.7109375" style="217" customWidth="1"/>
    <col min="5900" max="5900" width="13" style="217" bestFit="1" customWidth="1"/>
    <col min="5901" max="5901" width="12.85546875" style="217" customWidth="1"/>
    <col min="5902" max="5902" width="9.140625" style="217"/>
    <col min="5903" max="5903" width="17.85546875" style="217" customWidth="1"/>
    <col min="5904" max="5904" width="17.5703125" style="217" customWidth="1"/>
    <col min="5905" max="5905" width="12.28515625" style="217" bestFit="1" customWidth="1"/>
    <col min="5906" max="5906" width="11.5703125" style="217" bestFit="1" customWidth="1"/>
    <col min="5907" max="5907" width="11.140625" style="217" bestFit="1" customWidth="1"/>
    <col min="5908" max="5908" width="9.140625" style="217"/>
    <col min="5909" max="5909" width="10.28515625" style="217" bestFit="1" customWidth="1"/>
    <col min="5910" max="6144" width="9.140625" style="217"/>
    <col min="6145" max="6145" width="16.28515625" style="217" customWidth="1"/>
    <col min="6146" max="6146" width="46" style="217" customWidth="1"/>
    <col min="6147" max="6147" width="21" style="217" customWidth="1"/>
    <col min="6148" max="6148" width="23" style="217" customWidth="1"/>
    <col min="6149" max="6149" width="22" style="217" customWidth="1"/>
    <col min="6150" max="6152" width="0" style="217" hidden="1" customWidth="1"/>
    <col min="6153" max="6153" width="23" style="217" customWidth="1"/>
    <col min="6154" max="6154" width="7.42578125" style="217" customWidth="1"/>
    <col min="6155" max="6155" width="22.7109375" style="217" customWidth="1"/>
    <col min="6156" max="6156" width="13" style="217" bestFit="1" customWidth="1"/>
    <col min="6157" max="6157" width="12.85546875" style="217" customWidth="1"/>
    <col min="6158" max="6158" width="9.140625" style="217"/>
    <col min="6159" max="6159" width="17.85546875" style="217" customWidth="1"/>
    <col min="6160" max="6160" width="17.5703125" style="217" customWidth="1"/>
    <col min="6161" max="6161" width="12.28515625" style="217" bestFit="1" customWidth="1"/>
    <col min="6162" max="6162" width="11.5703125" style="217" bestFit="1" customWidth="1"/>
    <col min="6163" max="6163" width="11.140625" style="217" bestFit="1" customWidth="1"/>
    <col min="6164" max="6164" width="9.140625" style="217"/>
    <col min="6165" max="6165" width="10.28515625" style="217" bestFit="1" customWidth="1"/>
    <col min="6166" max="6400" width="9.140625" style="217"/>
    <col min="6401" max="6401" width="16.28515625" style="217" customWidth="1"/>
    <col min="6402" max="6402" width="46" style="217" customWidth="1"/>
    <col min="6403" max="6403" width="21" style="217" customWidth="1"/>
    <col min="6404" max="6404" width="23" style="217" customWidth="1"/>
    <col min="6405" max="6405" width="22" style="217" customWidth="1"/>
    <col min="6406" max="6408" width="0" style="217" hidden="1" customWidth="1"/>
    <col min="6409" max="6409" width="23" style="217" customWidth="1"/>
    <col min="6410" max="6410" width="7.42578125" style="217" customWidth="1"/>
    <col min="6411" max="6411" width="22.7109375" style="217" customWidth="1"/>
    <col min="6412" max="6412" width="13" style="217" bestFit="1" customWidth="1"/>
    <col min="6413" max="6413" width="12.85546875" style="217" customWidth="1"/>
    <col min="6414" max="6414" width="9.140625" style="217"/>
    <col min="6415" max="6415" width="17.85546875" style="217" customWidth="1"/>
    <col min="6416" max="6416" width="17.5703125" style="217" customWidth="1"/>
    <col min="6417" max="6417" width="12.28515625" style="217" bestFit="1" customWidth="1"/>
    <col min="6418" max="6418" width="11.5703125" style="217" bestFit="1" customWidth="1"/>
    <col min="6419" max="6419" width="11.140625" style="217" bestFit="1" customWidth="1"/>
    <col min="6420" max="6420" width="9.140625" style="217"/>
    <col min="6421" max="6421" width="10.28515625" style="217" bestFit="1" customWidth="1"/>
    <col min="6422" max="6656" width="9.140625" style="217"/>
    <col min="6657" max="6657" width="16.28515625" style="217" customWidth="1"/>
    <col min="6658" max="6658" width="46" style="217" customWidth="1"/>
    <col min="6659" max="6659" width="21" style="217" customWidth="1"/>
    <col min="6660" max="6660" width="23" style="217" customWidth="1"/>
    <col min="6661" max="6661" width="22" style="217" customWidth="1"/>
    <col min="6662" max="6664" width="0" style="217" hidden="1" customWidth="1"/>
    <col min="6665" max="6665" width="23" style="217" customWidth="1"/>
    <col min="6666" max="6666" width="7.42578125" style="217" customWidth="1"/>
    <col min="6667" max="6667" width="22.7109375" style="217" customWidth="1"/>
    <col min="6668" max="6668" width="13" style="217" bestFit="1" customWidth="1"/>
    <col min="6669" max="6669" width="12.85546875" style="217" customWidth="1"/>
    <col min="6670" max="6670" width="9.140625" style="217"/>
    <col min="6671" max="6671" width="17.85546875" style="217" customWidth="1"/>
    <col min="6672" max="6672" width="17.5703125" style="217" customWidth="1"/>
    <col min="6673" max="6673" width="12.28515625" style="217" bestFit="1" customWidth="1"/>
    <col min="6674" max="6674" width="11.5703125" style="217" bestFit="1" customWidth="1"/>
    <col min="6675" max="6675" width="11.140625" style="217" bestFit="1" customWidth="1"/>
    <col min="6676" max="6676" width="9.140625" style="217"/>
    <col min="6677" max="6677" width="10.28515625" style="217" bestFit="1" customWidth="1"/>
    <col min="6678" max="6912" width="9.140625" style="217"/>
    <col min="6913" max="6913" width="16.28515625" style="217" customWidth="1"/>
    <col min="6914" max="6914" width="46" style="217" customWidth="1"/>
    <col min="6915" max="6915" width="21" style="217" customWidth="1"/>
    <col min="6916" max="6916" width="23" style="217" customWidth="1"/>
    <col min="6917" max="6917" width="22" style="217" customWidth="1"/>
    <col min="6918" max="6920" width="0" style="217" hidden="1" customWidth="1"/>
    <col min="6921" max="6921" width="23" style="217" customWidth="1"/>
    <col min="6922" max="6922" width="7.42578125" style="217" customWidth="1"/>
    <col min="6923" max="6923" width="22.7109375" style="217" customWidth="1"/>
    <col min="6924" max="6924" width="13" style="217" bestFit="1" customWidth="1"/>
    <col min="6925" max="6925" width="12.85546875" style="217" customWidth="1"/>
    <col min="6926" max="6926" width="9.140625" style="217"/>
    <col min="6927" max="6927" width="17.85546875" style="217" customWidth="1"/>
    <col min="6928" max="6928" width="17.5703125" style="217" customWidth="1"/>
    <col min="6929" max="6929" width="12.28515625" style="217" bestFit="1" customWidth="1"/>
    <col min="6930" max="6930" width="11.5703125" style="217" bestFit="1" customWidth="1"/>
    <col min="6931" max="6931" width="11.140625" style="217" bestFit="1" customWidth="1"/>
    <col min="6932" max="6932" width="9.140625" style="217"/>
    <col min="6933" max="6933" width="10.28515625" style="217" bestFit="1" customWidth="1"/>
    <col min="6934" max="7168" width="9.140625" style="217"/>
    <col min="7169" max="7169" width="16.28515625" style="217" customWidth="1"/>
    <col min="7170" max="7170" width="46" style="217" customWidth="1"/>
    <col min="7171" max="7171" width="21" style="217" customWidth="1"/>
    <col min="7172" max="7172" width="23" style="217" customWidth="1"/>
    <col min="7173" max="7173" width="22" style="217" customWidth="1"/>
    <col min="7174" max="7176" width="0" style="217" hidden="1" customWidth="1"/>
    <col min="7177" max="7177" width="23" style="217" customWidth="1"/>
    <col min="7178" max="7178" width="7.42578125" style="217" customWidth="1"/>
    <col min="7179" max="7179" width="22.7109375" style="217" customWidth="1"/>
    <col min="7180" max="7180" width="13" style="217" bestFit="1" customWidth="1"/>
    <col min="7181" max="7181" width="12.85546875" style="217" customWidth="1"/>
    <col min="7182" max="7182" width="9.140625" style="217"/>
    <col min="7183" max="7183" width="17.85546875" style="217" customWidth="1"/>
    <col min="7184" max="7184" width="17.5703125" style="217" customWidth="1"/>
    <col min="7185" max="7185" width="12.28515625" style="217" bestFit="1" customWidth="1"/>
    <col min="7186" max="7186" width="11.5703125" style="217" bestFit="1" customWidth="1"/>
    <col min="7187" max="7187" width="11.140625" style="217" bestFit="1" customWidth="1"/>
    <col min="7188" max="7188" width="9.140625" style="217"/>
    <col min="7189" max="7189" width="10.28515625" style="217" bestFit="1" customWidth="1"/>
    <col min="7190" max="7424" width="9.140625" style="217"/>
    <col min="7425" max="7425" width="16.28515625" style="217" customWidth="1"/>
    <col min="7426" max="7426" width="46" style="217" customWidth="1"/>
    <col min="7427" max="7427" width="21" style="217" customWidth="1"/>
    <col min="7428" max="7428" width="23" style="217" customWidth="1"/>
    <col min="7429" max="7429" width="22" style="217" customWidth="1"/>
    <col min="7430" max="7432" width="0" style="217" hidden="1" customWidth="1"/>
    <col min="7433" max="7433" width="23" style="217" customWidth="1"/>
    <col min="7434" max="7434" width="7.42578125" style="217" customWidth="1"/>
    <col min="7435" max="7435" width="22.7109375" style="217" customWidth="1"/>
    <col min="7436" max="7436" width="13" style="217" bestFit="1" customWidth="1"/>
    <col min="7437" max="7437" width="12.85546875" style="217" customWidth="1"/>
    <col min="7438" max="7438" width="9.140625" style="217"/>
    <col min="7439" max="7439" width="17.85546875" style="217" customWidth="1"/>
    <col min="7440" max="7440" width="17.5703125" style="217" customWidth="1"/>
    <col min="7441" max="7441" width="12.28515625" style="217" bestFit="1" customWidth="1"/>
    <col min="7442" max="7442" width="11.5703125" style="217" bestFit="1" customWidth="1"/>
    <col min="7443" max="7443" width="11.140625" style="217" bestFit="1" customWidth="1"/>
    <col min="7444" max="7444" width="9.140625" style="217"/>
    <col min="7445" max="7445" width="10.28515625" style="217" bestFit="1" customWidth="1"/>
    <col min="7446" max="7680" width="9.140625" style="217"/>
    <col min="7681" max="7681" width="16.28515625" style="217" customWidth="1"/>
    <col min="7682" max="7682" width="46" style="217" customWidth="1"/>
    <col min="7683" max="7683" width="21" style="217" customWidth="1"/>
    <col min="7684" max="7684" width="23" style="217" customWidth="1"/>
    <col min="7685" max="7685" width="22" style="217" customWidth="1"/>
    <col min="7686" max="7688" width="0" style="217" hidden="1" customWidth="1"/>
    <col min="7689" max="7689" width="23" style="217" customWidth="1"/>
    <col min="7690" max="7690" width="7.42578125" style="217" customWidth="1"/>
    <col min="7691" max="7691" width="22.7109375" style="217" customWidth="1"/>
    <col min="7692" max="7692" width="13" style="217" bestFit="1" customWidth="1"/>
    <col min="7693" max="7693" width="12.85546875" style="217" customWidth="1"/>
    <col min="7694" max="7694" width="9.140625" style="217"/>
    <col min="7695" max="7695" width="17.85546875" style="217" customWidth="1"/>
    <col min="7696" max="7696" width="17.5703125" style="217" customWidth="1"/>
    <col min="7697" max="7697" width="12.28515625" style="217" bestFit="1" customWidth="1"/>
    <col min="7698" max="7698" width="11.5703125" style="217" bestFit="1" customWidth="1"/>
    <col min="7699" max="7699" width="11.140625" style="217" bestFit="1" customWidth="1"/>
    <col min="7700" max="7700" width="9.140625" style="217"/>
    <col min="7701" max="7701" width="10.28515625" style="217" bestFit="1" customWidth="1"/>
    <col min="7702" max="7936" width="9.140625" style="217"/>
    <col min="7937" max="7937" width="16.28515625" style="217" customWidth="1"/>
    <col min="7938" max="7938" width="46" style="217" customWidth="1"/>
    <col min="7939" max="7939" width="21" style="217" customWidth="1"/>
    <col min="7940" max="7940" width="23" style="217" customWidth="1"/>
    <col min="7941" max="7941" width="22" style="217" customWidth="1"/>
    <col min="7942" max="7944" width="0" style="217" hidden="1" customWidth="1"/>
    <col min="7945" max="7945" width="23" style="217" customWidth="1"/>
    <col min="7946" max="7946" width="7.42578125" style="217" customWidth="1"/>
    <col min="7947" max="7947" width="22.7109375" style="217" customWidth="1"/>
    <col min="7948" max="7948" width="13" style="217" bestFit="1" customWidth="1"/>
    <col min="7949" max="7949" width="12.85546875" style="217" customWidth="1"/>
    <col min="7950" max="7950" width="9.140625" style="217"/>
    <col min="7951" max="7951" width="17.85546875" style="217" customWidth="1"/>
    <col min="7952" max="7952" width="17.5703125" style="217" customWidth="1"/>
    <col min="7953" max="7953" width="12.28515625" style="217" bestFit="1" customWidth="1"/>
    <col min="7954" max="7954" width="11.5703125" style="217" bestFit="1" customWidth="1"/>
    <col min="7955" max="7955" width="11.140625" style="217" bestFit="1" customWidth="1"/>
    <col min="7956" max="7956" width="9.140625" style="217"/>
    <col min="7957" max="7957" width="10.28515625" style="217" bestFit="1" customWidth="1"/>
    <col min="7958" max="8192" width="9.140625" style="217"/>
    <col min="8193" max="8193" width="16.28515625" style="217" customWidth="1"/>
    <col min="8194" max="8194" width="46" style="217" customWidth="1"/>
    <col min="8195" max="8195" width="21" style="217" customWidth="1"/>
    <col min="8196" max="8196" width="23" style="217" customWidth="1"/>
    <col min="8197" max="8197" width="22" style="217" customWidth="1"/>
    <col min="8198" max="8200" width="0" style="217" hidden="1" customWidth="1"/>
    <col min="8201" max="8201" width="23" style="217" customWidth="1"/>
    <col min="8202" max="8202" width="7.42578125" style="217" customWidth="1"/>
    <col min="8203" max="8203" width="22.7109375" style="217" customWidth="1"/>
    <col min="8204" max="8204" width="13" style="217" bestFit="1" customWidth="1"/>
    <col min="8205" max="8205" width="12.85546875" style="217" customWidth="1"/>
    <col min="8206" max="8206" width="9.140625" style="217"/>
    <col min="8207" max="8207" width="17.85546875" style="217" customWidth="1"/>
    <col min="8208" max="8208" width="17.5703125" style="217" customWidth="1"/>
    <col min="8209" max="8209" width="12.28515625" style="217" bestFit="1" customWidth="1"/>
    <col min="8210" max="8210" width="11.5703125" style="217" bestFit="1" customWidth="1"/>
    <col min="8211" max="8211" width="11.140625" style="217" bestFit="1" customWidth="1"/>
    <col min="8212" max="8212" width="9.140625" style="217"/>
    <col min="8213" max="8213" width="10.28515625" style="217" bestFit="1" customWidth="1"/>
    <col min="8214" max="8448" width="9.140625" style="217"/>
    <col min="8449" max="8449" width="16.28515625" style="217" customWidth="1"/>
    <col min="8450" max="8450" width="46" style="217" customWidth="1"/>
    <col min="8451" max="8451" width="21" style="217" customWidth="1"/>
    <col min="8452" max="8452" width="23" style="217" customWidth="1"/>
    <col min="8453" max="8453" width="22" style="217" customWidth="1"/>
    <col min="8454" max="8456" width="0" style="217" hidden="1" customWidth="1"/>
    <col min="8457" max="8457" width="23" style="217" customWidth="1"/>
    <col min="8458" max="8458" width="7.42578125" style="217" customWidth="1"/>
    <col min="8459" max="8459" width="22.7109375" style="217" customWidth="1"/>
    <col min="8460" max="8460" width="13" style="217" bestFit="1" customWidth="1"/>
    <col min="8461" max="8461" width="12.85546875" style="217" customWidth="1"/>
    <col min="8462" max="8462" width="9.140625" style="217"/>
    <col min="8463" max="8463" width="17.85546875" style="217" customWidth="1"/>
    <col min="8464" max="8464" width="17.5703125" style="217" customWidth="1"/>
    <col min="8465" max="8465" width="12.28515625" style="217" bestFit="1" customWidth="1"/>
    <col min="8466" max="8466" width="11.5703125" style="217" bestFit="1" customWidth="1"/>
    <col min="8467" max="8467" width="11.140625" style="217" bestFit="1" customWidth="1"/>
    <col min="8468" max="8468" width="9.140625" style="217"/>
    <col min="8469" max="8469" width="10.28515625" style="217" bestFit="1" customWidth="1"/>
    <col min="8470" max="8704" width="9.140625" style="217"/>
    <col min="8705" max="8705" width="16.28515625" style="217" customWidth="1"/>
    <col min="8706" max="8706" width="46" style="217" customWidth="1"/>
    <col min="8707" max="8707" width="21" style="217" customWidth="1"/>
    <col min="8708" max="8708" width="23" style="217" customWidth="1"/>
    <col min="8709" max="8709" width="22" style="217" customWidth="1"/>
    <col min="8710" max="8712" width="0" style="217" hidden="1" customWidth="1"/>
    <col min="8713" max="8713" width="23" style="217" customWidth="1"/>
    <col min="8714" max="8714" width="7.42578125" style="217" customWidth="1"/>
    <col min="8715" max="8715" width="22.7109375" style="217" customWidth="1"/>
    <col min="8716" max="8716" width="13" style="217" bestFit="1" customWidth="1"/>
    <col min="8717" max="8717" width="12.85546875" style="217" customWidth="1"/>
    <col min="8718" max="8718" width="9.140625" style="217"/>
    <col min="8719" max="8719" width="17.85546875" style="217" customWidth="1"/>
    <col min="8720" max="8720" width="17.5703125" style="217" customWidth="1"/>
    <col min="8721" max="8721" width="12.28515625" style="217" bestFit="1" customWidth="1"/>
    <col min="8722" max="8722" width="11.5703125" style="217" bestFit="1" customWidth="1"/>
    <col min="8723" max="8723" width="11.140625" style="217" bestFit="1" customWidth="1"/>
    <col min="8724" max="8724" width="9.140625" style="217"/>
    <col min="8725" max="8725" width="10.28515625" style="217" bestFit="1" customWidth="1"/>
    <col min="8726" max="8960" width="9.140625" style="217"/>
    <col min="8961" max="8961" width="16.28515625" style="217" customWidth="1"/>
    <col min="8962" max="8962" width="46" style="217" customWidth="1"/>
    <col min="8963" max="8963" width="21" style="217" customWidth="1"/>
    <col min="8964" max="8964" width="23" style="217" customWidth="1"/>
    <col min="8965" max="8965" width="22" style="217" customWidth="1"/>
    <col min="8966" max="8968" width="0" style="217" hidden="1" customWidth="1"/>
    <col min="8969" max="8969" width="23" style="217" customWidth="1"/>
    <col min="8970" max="8970" width="7.42578125" style="217" customWidth="1"/>
    <col min="8971" max="8971" width="22.7109375" style="217" customWidth="1"/>
    <col min="8972" max="8972" width="13" style="217" bestFit="1" customWidth="1"/>
    <col min="8973" max="8973" width="12.85546875" style="217" customWidth="1"/>
    <col min="8974" max="8974" width="9.140625" style="217"/>
    <col min="8975" max="8975" width="17.85546875" style="217" customWidth="1"/>
    <col min="8976" max="8976" width="17.5703125" style="217" customWidth="1"/>
    <col min="8977" max="8977" width="12.28515625" style="217" bestFit="1" customWidth="1"/>
    <col min="8978" max="8978" width="11.5703125" style="217" bestFit="1" customWidth="1"/>
    <col min="8979" max="8979" width="11.140625" style="217" bestFit="1" customWidth="1"/>
    <col min="8980" max="8980" width="9.140625" style="217"/>
    <col min="8981" max="8981" width="10.28515625" style="217" bestFit="1" customWidth="1"/>
    <col min="8982" max="9216" width="9.140625" style="217"/>
    <col min="9217" max="9217" width="16.28515625" style="217" customWidth="1"/>
    <col min="9218" max="9218" width="46" style="217" customWidth="1"/>
    <col min="9219" max="9219" width="21" style="217" customWidth="1"/>
    <col min="9220" max="9220" width="23" style="217" customWidth="1"/>
    <col min="9221" max="9221" width="22" style="217" customWidth="1"/>
    <col min="9222" max="9224" width="0" style="217" hidden="1" customWidth="1"/>
    <col min="9225" max="9225" width="23" style="217" customWidth="1"/>
    <col min="9226" max="9226" width="7.42578125" style="217" customWidth="1"/>
    <col min="9227" max="9227" width="22.7109375" style="217" customWidth="1"/>
    <col min="9228" max="9228" width="13" style="217" bestFit="1" customWidth="1"/>
    <col min="9229" max="9229" width="12.85546875" style="217" customWidth="1"/>
    <col min="9230" max="9230" width="9.140625" style="217"/>
    <col min="9231" max="9231" width="17.85546875" style="217" customWidth="1"/>
    <col min="9232" max="9232" width="17.5703125" style="217" customWidth="1"/>
    <col min="9233" max="9233" width="12.28515625" style="217" bestFit="1" customWidth="1"/>
    <col min="9234" max="9234" width="11.5703125" style="217" bestFit="1" customWidth="1"/>
    <col min="9235" max="9235" width="11.140625" style="217" bestFit="1" customWidth="1"/>
    <col min="9236" max="9236" width="9.140625" style="217"/>
    <col min="9237" max="9237" width="10.28515625" style="217" bestFit="1" customWidth="1"/>
    <col min="9238" max="9472" width="9.140625" style="217"/>
    <col min="9473" max="9473" width="16.28515625" style="217" customWidth="1"/>
    <col min="9474" max="9474" width="46" style="217" customWidth="1"/>
    <col min="9475" max="9475" width="21" style="217" customWidth="1"/>
    <col min="9476" max="9476" width="23" style="217" customWidth="1"/>
    <col min="9477" max="9477" width="22" style="217" customWidth="1"/>
    <col min="9478" max="9480" width="0" style="217" hidden="1" customWidth="1"/>
    <col min="9481" max="9481" width="23" style="217" customWidth="1"/>
    <col min="9482" max="9482" width="7.42578125" style="217" customWidth="1"/>
    <col min="9483" max="9483" width="22.7109375" style="217" customWidth="1"/>
    <col min="9484" max="9484" width="13" style="217" bestFit="1" customWidth="1"/>
    <col min="9485" max="9485" width="12.85546875" style="217" customWidth="1"/>
    <col min="9486" max="9486" width="9.140625" style="217"/>
    <col min="9487" max="9487" width="17.85546875" style="217" customWidth="1"/>
    <col min="9488" max="9488" width="17.5703125" style="217" customWidth="1"/>
    <col min="9489" max="9489" width="12.28515625" style="217" bestFit="1" customWidth="1"/>
    <col min="9490" max="9490" width="11.5703125" style="217" bestFit="1" customWidth="1"/>
    <col min="9491" max="9491" width="11.140625" style="217" bestFit="1" customWidth="1"/>
    <col min="9492" max="9492" width="9.140625" style="217"/>
    <col min="9493" max="9493" width="10.28515625" style="217" bestFit="1" customWidth="1"/>
    <col min="9494" max="9728" width="9.140625" style="217"/>
    <col min="9729" max="9729" width="16.28515625" style="217" customWidth="1"/>
    <col min="9730" max="9730" width="46" style="217" customWidth="1"/>
    <col min="9731" max="9731" width="21" style="217" customWidth="1"/>
    <col min="9732" max="9732" width="23" style="217" customWidth="1"/>
    <col min="9733" max="9733" width="22" style="217" customWidth="1"/>
    <col min="9734" max="9736" width="0" style="217" hidden="1" customWidth="1"/>
    <col min="9737" max="9737" width="23" style="217" customWidth="1"/>
    <col min="9738" max="9738" width="7.42578125" style="217" customWidth="1"/>
    <col min="9739" max="9739" width="22.7109375" style="217" customWidth="1"/>
    <col min="9740" max="9740" width="13" style="217" bestFit="1" customWidth="1"/>
    <col min="9741" max="9741" width="12.85546875" style="217" customWidth="1"/>
    <col min="9742" max="9742" width="9.140625" style="217"/>
    <col min="9743" max="9743" width="17.85546875" style="217" customWidth="1"/>
    <col min="9744" max="9744" width="17.5703125" style="217" customWidth="1"/>
    <col min="9745" max="9745" width="12.28515625" style="217" bestFit="1" customWidth="1"/>
    <col min="9746" max="9746" width="11.5703125" style="217" bestFit="1" customWidth="1"/>
    <col min="9747" max="9747" width="11.140625" style="217" bestFit="1" customWidth="1"/>
    <col min="9748" max="9748" width="9.140625" style="217"/>
    <col min="9749" max="9749" width="10.28515625" style="217" bestFit="1" customWidth="1"/>
    <col min="9750" max="9984" width="9.140625" style="217"/>
    <col min="9985" max="9985" width="16.28515625" style="217" customWidth="1"/>
    <col min="9986" max="9986" width="46" style="217" customWidth="1"/>
    <col min="9987" max="9987" width="21" style="217" customWidth="1"/>
    <col min="9988" max="9988" width="23" style="217" customWidth="1"/>
    <col min="9989" max="9989" width="22" style="217" customWidth="1"/>
    <col min="9990" max="9992" width="0" style="217" hidden="1" customWidth="1"/>
    <col min="9993" max="9993" width="23" style="217" customWidth="1"/>
    <col min="9994" max="9994" width="7.42578125" style="217" customWidth="1"/>
    <col min="9995" max="9995" width="22.7109375" style="217" customWidth="1"/>
    <col min="9996" max="9996" width="13" style="217" bestFit="1" customWidth="1"/>
    <col min="9997" max="9997" width="12.85546875" style="217" customWidth="1"/>
    <col min="9998" max="9998" width="9.140625" style="217"/>
    <col min="9999" max="9999" width="17.85546875" style="217" customWidth="1"/>
    <col min="10000" max="10000" width="17.5703125" style="217" customWidth="1"/>
    <col min="10001" max="10001" width="12.28515625" style="217" bestFit="1" customWidth="1"/>
    <col min="10002" max="10002" width="11.5703125" style="217" bestFit="1" customWidth="1"/>
    <col min="10003" max="10003" width="11.140625" style="217" bestFit="1" customWidth="1"/>
    <col min="10004" max="10004" width="9.140625" style="217"/>
    <col min="10005" max="10005" width="10.28515625" style="217" bestFit="1" customWidth="1"/>
    <col min="10006" max="10240" width="9.140625" style="217"/>
    <col min="10241" max="10241" width="16.28515625" style="217" customWidth="1"/>
    <col min="10242" max="10242" width="46" style="217" customWidth="1"/>
    <col min="10243" max="10243" width="21" style="217" customWidth="1"/>
    <col min="10244" max="10244" width="23" style="217" customWidth="1"/>
    <col min="10245" max="10245" width="22" style="217" customWidth="1"/>
    <col min="10246" max="10248" width="0" style="217" hidden="1" customWidth="1"/>
    <col min="10249" max="10249" width="23" style="217" customWidth="1"/>
    <col min="10250" max="10250" width="7.42578125" style="217" customWidth="1"/>
    <col min="10251" max="10251" width="22.7109375" style="217" customWidth="1"/>
    <col min="10252" max="10252" width="13" style="217" bestFit="1" customWidth="1"/>
    <col min="10253" max="10253" width="12.85546875" style="217" customWidth="1"/>
    <col min="10254" max="10254" width="9.140625" style="217"/>
    <col min="10255" max="10255" width="17.85546875" style="217" customWidth="1"/>
    <col min="10256" max="10256" width="17.5703125" style="217" customWidth="1"/>
    <col min="10257" max="10257" width="12.28515625" style="217" bestFit="1" customWidth="1"/>
    <col min="10258" max="10258" width="11.5703125" style="217" bestFit="1" customWidth="1"/>
    <col min="10259" max="10259" width="11.140625" style="217" bestFit="1" customWidth="1"/>
    <col min="10260" max="10260" width="9.140625" style="217"/>
    <col min="10261" max="10261" width="10.28515625" style="217" bestFit="1" customWidth="1"/>
    <col min="10262" max="10496" width="9.140625" style="217"/>
    <col min="10497" max="10497" width="16.28515625" style="217" customWidth="1"/>
    <col min="10498" max="10498" width="46" style="217" customWidth="1"/>
    <col min="10499" max="10499" width="21" style="217" customWidth="1"/>
    <col min="10500" max="10500" width="23" style="217" customWidth="1"/>
    <col min="10501" max="10501" width="22" style="217" customWidth="1"/>
    <col min="10502" max="10504" width="0" style="217" hidden="1" customWidth="1"/>
    <col min="10505" max="10505" width="23" style="217" customWidth="1"/>
    <col min="10506" max="10506" width="7.42578125" style="217" customWidth="1"/>
    <col min="10507" max="10507" width="22.7109375" style="217" customWidth="1"/>
    <col min="10508" max="10508" width="13" style="217" bestFit="1" customWidth="1"/>
    <col min="10509" max="10509" width="12.85546875" style="217" customWidth="1"/>
    <col min="10510" max="10510" width="9.140625" style="217"/>
    <col min="10511" max="10511" width="17.85546875" style="217" customWidth="1"/>
    <col min="10512" max="10512" width="17.5703125" style="217" customWidth="1"/>
    <col min="10513" max="10513" width="12.28515625" style="217" bestFit="1" customWidth="1"/>
    <col min="10514" max="10514" width="11.5703125" style="217" bestFit="1" customWidth="1"/>
    <col min="10515" max="10515" width="11.140625" style="217" bestFit="1" customWidth="1"/>
    <col min="10516" max="10516" width="9.140625" style="217"/>
    <col min="10517" max="10517" width="10.28515625" style="217" bestFit="1" customWidth="1"/>
    <col min="10518" max="10752" width="9.140625" style="217"/>
    <col min="10753" max="10753" width="16.28515625" style="217" customWidth="1"/>
    <col min="10754" max="10754" width="46" style="217" customWidth="1"/>
    <col min="10755" max="10755" width="21" style="217" customWidth="1"/>
    <col min="10756" max="10756" width="23" style="217" customWidth="1"/>
    <col min="10757" max="10757" width="22" style="217" customWidth="1"/>
    <col min="10758" max="10760" width="0" style="217" hidden="1" customWidth="1"/>
    <col min="10761" max="10761" width="23" style="217" customWidth="1"/>
    <col min="10762" max="10762" width="7.42578125" style="217" customWidth="1"/>
    <col min="10763" max="10763" width="22.7109375" style="217" customWidth="1"/>
    <col min="10764" max="10764" width="13" style="217" bestFit="1" customWidth="1"/>
    <col min="10765" max="10765" width="12.85546875" style="217" customWidth="1"/>
    <col min="10766" max="10766" width="9.140625" style="217"/>
    <col min="10767" max="10767" width="17.85546875" style="217" customWidth="1"/>
    <col min="10768" max="10768" width="17.5703125" style="217" customWidth="1"/>
    <col min="10769" max="10769" width="12.28515625" style="217" bestFit="1" customWidth="1"/>
    <col min="10770" max="10770" width="11.5703125" style="217" bestFit="1" customWidth="1"/>
    <col min="10771" max="10771" width="11.140625" style="217" bestFit="1" customWidth="1"/>
    <col min="10772" max="10772" width="9.140625" style="217"/>
    <col min="10773" max="10773" width="10.28515625" style="217" bestFit="1" customWidth="1"/>
    <col min="10774" max="11008" width="9.140625" style="217"/>
    <col min="11009" max="11009" width="16.28515625" style="217" customWidth="1"/>
    <col min="11010" max="11010" width="46" style="217" customWidth="1"/>
    <col min="11011" max="11011" width="21" style="217" customWidth="1"/>
    <col min="11012" max="11012" width="23" style="217" customWidth="1"/>
    <col min="11013" max="11013" width="22" style="217" customWidth="1"/>
    <col min="11014" max="11016" width="0" style="217" hidden="1" customWidth="1"/>
    <col min="11017" max="11017" width="23" style="217" customWidth="1"/>
    <col min="11018" max="11018" width="7.42578125" style="217" customWidth="1"/>
    <col min="11019" max="11019" width="22.7109375" style="217" customWidth="1"/>
    <col min="11020" max="11020" width="13" style="217" bestFit="1" customWidth="1"/>
    <col min="11021" max="11021" width="12.85546875" style="217" customWidth="1"/>
    <col min="11022" max="11022" width="9.140625" style="217"/>
    <col min="11023" max="11023" width="17.85546875" style="217" customWidth="1"/>
    <col min="11024" max="11024" width="17.5703125" style="217" customWidth="1"/>
    <col min="11025" max="11025" width="12.28515625" style="217" bestFit="1" customWidth="1"/>
    <col min="11026" max="11026" width="11.5703125" style="217" bestFit="1" customWidth="1"/>
    <col min="11027" max="11027" width="11.140625" style="217" bestFit="1" customWidth="1"/>
    <col min="11028" max="11028" width="9.140625" style="217"/>
    <col min="11029" max="11029" width="10.28515625" style="217" bestFit="1" customWidth="1"/>
    <col min="11030" max="11264" width="9.140625" style="217"/>
    <col min="11265" max="11265" width="16.28515625" style="217" customWidth="1"/>
    <col min="11266" max="11266" width="46" style="217" customWidth="1"/>
    <col min="11267" max="11267" width="21" style="217" customWidth="1"/>
    <col min="11268" max="11268" width="23" style="217" customWidth="1"/>
    <col min="11269" max="11269" width="22" style="217" customWidth="1"/>
    <col min="11270" max="11272" width="0" style="217" hidden="1" customWidth="1"/>
    <col min="11273" max="11273" width="23" style="217" customWidth="1"/>
    <col min="11274" max="11274" width="7.42578125" style="217" customWidth="1"/>
    <col min="11275" max="11275" width="22.7109375" style="217" customWidth="1"/>
    <col min="11276" max="11276" width="13" style="217" bestFit="1" customWidth="1"/>
    <col min="11277" max="11277" width="12.85546875" style="217" customWidth="1"/>
    <col min="11278" max="11278" width="9.140625" style="217"/>
    <col min="11279" max="11279" width="17.85546875" style="217" customWidth="1"/>
    <col min="11280" max="11280" width="17.5703125" style="217" customWidth="1"/>
    <col min="11281" max="11281" width="12.28515625" style="217" bestFit="1" customWidth="1"/>
    <col min="11282" max="11282" width="11.5703125" style="217" bestFit="1" customWidth="1"/>
    <col min="11283" max="11283" width="11.140625" style="217" bestFit="1" customWidth="1"/>
    <col min="11284" max="11284" width="9.140625" style="217"/>
    <col min="11285" max="11285" width="10.28515625" style="217" bestFit="1" customWidth="1"/>
    <col min="11286" max="11520" width="9.140625" style="217"/>
    <col min="11521" max="11521" width="16.28515625" style="217" customWidth="1"/>
    <col min="11522" max="11522" width="46" style="217" customWidth="1"/>
    <col min="11523" max="11523" width="21" style="217" customWidth="1"/>
    <col min="11524" max="11524" width="23" style="217" customWidth="1"/>
    <col min="11525" max="11525" width="22" style="217" customWidth="1"/>
    <col min="11526" max="11528" width="0" style="217" hidden="1" customWidth="1"/>
    <col min="11529" max="11529" width="23" style="217" customWidth="1"/>
    <col min="11530" max="11530" width="7.42578125" style="217" customWidth="1"/>
    <col min="11531" max="11531" width="22.7109375" style="217" customWidth="1"/>
    <col min="11532" max="11532" width="13" style="217" bestFit="1" customWidth="1"/>
    <col min="11533" max="11533" width="12.85546875" style="217" customWidth="1"/>
    <col min="11534" max="11534" width="9.140625" style="217"/>
    <col min="11535" max="11535" width="17.85546875" style="217" customWidth="1"/>
    <col min="11536" max="11536" width="17.5703125" style="217" customWidth="1"/>
    <col min="11537" max="11537" width="12.28515625" style="217" bestFit="1" customWidth="1"/>
    <col min="11538" max="11538" width="11.5703125" style="217" bestFit="1" customWidth="1"/>
    <col min="11539" max="11539" width="11.140625" style="217" bestFit="1" customWidth="1"/>
    <col min="11540" max="11540" width="9.140625" style="217"/>
    <col min="11541" max="11541" width="10.28515625" style="217" bestFit="1" customWidth="1"/>
    <col min="11542" max="11776" width="9.140625" style="217"/>
    <col min="11777" max="11777" width="16.28515625" style="217" customWidth="1"/>
    <col min="11778" max="11778" width="46" style="217" customWidth="1"/>
    <col min="11779" max="11779" width="21" style="217" customWidth="1"/>
    <col min="11780" max="11780" width="23" style="217" customWidth="1"/>
    <col min="11781" max="11781" width="22" style="217" customWidth="1"/>
    <col min="11782" max="11784" width="0" style="217" hidden="1" customWidth="1"/>
    <col min="11785" max="11785" width="23" style="217" customWidth="1"/>
    <col min="11786" max="11786" width="7.42578125" style="217" customWidth="1"/>
    <col min="11787" max="11787" width="22.7109375" style="217" customWidth="1"/>
    <col min="11788" max="11788" width="13" style="217" bestFit="1" customWidth="1"/>
    <col min="11789" max="11789" width="12.85546875" style="217" customWidth="1"/>
    <col min="11790" max="11790" width="9.140625" style="217"/>
    <col min="11791" max="11791" width="17.85546875" style="217" customWidth="1"/>
    <col min="11792" max="11792" width="17.5703125" style="217" customWidth="1"/>
    <col min="11793" max="11793" width="12.28515625" style="217" bestFit="1" customWidth="1"/>
    <col min="11794" max="11794" width="11.5703125" style="217" bestFit="1" customWidth="1"/>
    <col min="11795" max="11795" width="11.140625" style="217" bestFit="1" customWidth="1"/>
    <col min="11796" max="11796" width="9.140625" style="217"/>
    <col min="11797" max="11797" width="10.28515625" style="217" bestFit="1" customWidth="1"/>
    <col min="11798" max="12032" width="9.140625" style="217"/>
    <col min="12033" max="12033" width="16.28515625" style="217" customWidth="1"/>
    <col min="12034" max="12034" width="46" style="217" customWidth="1"/>
    <col min="12035" max="12035" width="21" style="217" customWidth="1"/>
    <col min="12036" max="12036" width="23" style="217" customWidth="1"/>
    <col min="12037" max="12037" width="22" style="217" customWidth="1"/>
    <col min="12038" max="12040" width="0" style="217" hidden="1" customWidth="1"/>
    <col min="12041" max="12041" width="23" style="217" customWidth="1"/>
    <col min="12042" max="12042" width="7.42578125" style="217" customWidth="1"/>
    <col min="12043" max="12043" width="22.7109375" style="217" customWidth="1"/>
    <col min="12044" max="12044" width="13" style="217" bestFit="1" customWidth="1"/>
    <col min="12045" max="12045" width="12.85546875" style="217" customWidth="1"/>
    <col min="12046" max="12046" width="9.140625" style="217"/>
    <col min="12047" max="12047" width="17.85546875" style="217" customWidth="1"/>
    <col min="12048" max="12048" width="17.5703125" style="217" customWidth="1"/>
    <col min="12049" max="12049" width="12.28515625" style="217" bestFit="1" customWidth="1"/>
    <col min="12050" max="12050" width="11.5703125" style="217" bestFit="1" customWidth="1"/>
    <col min="12051" max="12051" width="11.140625" style="217" bestFit="1" customWidth="1"/>
    <col min="12052" max="12052" width="9.140625" style="217"/>
    <col min="12053" max="12053" width="10.28515625" style="217" bestFit="1" customWidth="1"/>
    <col min="12054" max="12288" width="9.140625" style="217"/>
    <col min="12289" max="12289" width="16.28515625" style="217" customWidth="1"/>
    <col min="12290" max="12290" width="46" style="217" customWidth="1"/>
    <col min="12291" max="12291" width="21" style="217" customWidth="1"/>
    <col min="12292" max="12292" width="23" style="217" customWidth="1"/>
    <col min="12293" max="12293" width="22" style="217" customWidth="1"/>
    <col min="12294" max="12296" width="0" style="217" hidden="1" customWidth="1"/>
    <col min="12297" max="12297" width="23" style="217" customWidth="1"/>
    <col min="12298" max="12298" width="7.42578125" style="217" customWidth="1"/>
    <col min="12299" max="12299" width="22.7109375" style="217" customWidth="1"/>
    <col min="12300" max="12300" width="13" style="217" bestFit="1" customWidth="1"/>
    <col min="12301" max="12301" width="12.85546875" style="217" customWidth="1"/>
    <col min="12302" max="12302" width="9.140625" style="217"/>
    <col min="12303" max="12303" width="17.85546875" style="217" customWidth="1"/>
    <col min="12304" max="12304" width="17.5703125" style="217" customWidth="1"/>
    <col min="12305" max="12305" width="12.28515625" style="217" bestFit="1" customWidth="1"/>
    <col min="12306" max="12306" width="11.5703125" style="217" bestFit="1" customWidth="1"/>
    <col min="12307" max="12307" width="11.140625" style="217" bestFit="1" customWidth="1"/>
    <col min="12308" max="12308" width="9.140625" style="217"/>
    <col min="12309" max="12309" width="10.28515625" style="217" bestFit="1" customWidth="1"/>
    <col min="12310" max="12544" width="9.140625" style="217"/>
    <col min="12545" max="12545" width="16.28515625" style="217" customWidth="1"/>
    <col min="12546" max="12546" width="46" style="217" customWidth="1"/>
    <col min="12547" max="12547" width="21" style="217" customWidth="1"/>
    <col min="12548" max="12548" width="23" style="217" customWidth="1"/>
    <col min="12549" max="12549" width="22" style="217" customWidth="1"/>
    <col min="12550" max="12552" width="0" style="217" hidden="1" customWidth="1"/>
    <col min="12553" max="12553" width="23" style="217" customWidth="1"/>
    <col min="12554" max="12554" width="7.42578125" style="217" customWidth="1"/>
    <col min="12555" max="12555" width="22.7109375" style="217" customWidth="1"/>
    <col min="12556" max="12556" width="13" style="217" bestFit="1" customWidth="1"/>
    <col min="12557" max="12557" width="12.85546875" style="217" customWidth="1"/>
    <col min="12558" max="12558" width="9.140625" style="217"/>
    <col min="12559" max="12559" width="17.85546875" style="217" customWidth="1"/>
    <col min="12560" max="12560" width="17.5703125" style="217" customWidth="1"/>
    <col min="12561" max="12561" width="12.28515625" style="217" bestFit="1" customWidth="1"/>
    <col min="12562" max="12562" width="11.5703125" style="217" bestFit="1" customWidth="1"/>
    <col min="12563" max="12563" width="11.140625" style="217" bestFit="1" customWidth="1"/>
    <col min="12564" max="12564" width="9.140625" style="217"/>
    <col min="12565" max="12565" width="10.28515625" style="217" bestFit="1" customWidth="1"/>
    <col min="12566" max="12800" width="9.140625" style="217"/>
    <col min="12801" max="12801" width="16.28515625" style="217" customWidth="1"/>
    <col min="12802" max="12802" width="46" style="217" customWidth="1"/>
    <col min="12803" max="12803" width="21" style="217" customWidth="1"/>
    <col min="12804" max="12804" width="23" style="217" customWidth="1"/>
    <col min="12805" max="12805" width="22" style="217" customWidth="1"/>
    <col min="12806" max="12808" width="0" style="217" hidden="1" customWidth="1"/>
    <col min="12809" max="12809" width="23" style="217" customWidth="1"/>
    <col min="12810" max="12810" width="7.42578125" style="217" customWidth="1"/>
    <col min="12811" max="12811" width="22.7109375" style="217" customWidth="1"/>
    <col min="12812" max="12812" width="13" style="217" bestFit="1" customWidth="1"/>
    <col min="12813" max="12813" width="12.85546875" style="217" customWidth="1"/>
    <col min="12814" max="12814" width="9.140625" style="217"/>
    <col min="12815" max="12815" width="17.85546875" style="217" customWidth="1"/>
    <col min="12816" max="12816" width="17.5703125" style="217" customWidth="1"/>
    <col min="12817" max="12817" width="12.28515625" style="217" bestFit="1" customWidth="1"/>
    <col min="12818" max="12818" width="11.5703125" style="217" bestFit="1" customWidth="1"/>
    <col min="12819" max="12819" width="11.140625" style="217" bestFit="1" customWidth="1"/>
    <col min="12820" max="12820" width="9.140625" style="217"/>
    <col min="12821" max="12821" width="10.28515625" style="217" bestFit="1" customWidth="1"/>
    <col min="12822" max="13056" width="9.140625" style="217"/>
    <col min="13057" max="13057" width="16.28515625" style="217" customWidth="1"/>
    <col min="13058" max="13058" width="46" style="217" customWidth="1"/>
    <col min="13059" max="13059" width="21" style="217" customWidth="1"/>
    <col min="13060" max="13060" width="23" style="217" customWidth="1"/>
    <col min="13061" max="13061" width="22" style="217" customWidth="1"/>
    <col min="13062" max="13064" width="0" style="217" hidden="1" customWidth="1"/>
    <col min="13065" max="13065" width="23" style="217" customWidth="1"/>
    <col min="13066" max="13066" width="7.42578125" style="217" customWidth="1"/>
    <col min="13067" max="13067" width="22.7109375" style="217" customWidth="1"/>
    <col min="13068" max="13068" width="13" style="217" bestFit="1" customWidth="1"/>
    <col min="13069" max="13069" width="12.85546875" style="217" customWidth="1"/>
    <col min="13070" max="13070" width="9.140625" style="217"/>
    <col min="13071" max="13071" width="17.85546875" style="217" customWidth="1"/>
    <col min="13072" max="13072" width="17.5703125" style="217" customWidth="1"/>
    <col min="13073" max="13073" width="12.28515625" style="217" bestFit="1" customWidth="1"/>
    <col min="13074" max="13074" width="11.5703125" style="217" bestFit="1" customWidth="1"/>
    <col min="13075" max="13075" width="11.140625" style="217" bestFit="1" customWidth="1"/>
    <col min="13076" max="13076" width="9.140625" style="217"/>
    <col min="13077" max="13077" width="10.28515625" style="217" bestFit="1" customWidth="1"/>
    <col min="13078" max="13312" width="9.140625" style="217"/>
    <col min="13313" max="13313" width="16.28515625" style="217" customWidth="1"/>
    <col min="13314" max="13314" width="46" style="217" customWidth="1"/>
    <col min="13315" max="13315" width="21" style="217" customWidth="1"/>
    <col min="13316" max="13316" width="23" style="217" customWidth="1"/>
    <col min="13317" max="13317" width="22" style="217" customWidth="1"/>
    <col min="13318" max="13320" width="0" style="217" hidden="1" customWidth="1"/>
    <col min="13321" max="13321" width="23" style="217" customWidth="1"/>
    <col min="13322" max="13322" width="7.42578125" style="217" customWidth="1"/>
    <col min="13323" max="13323" width="22.7109375" style="217" customWidth="1"/>
    <col min="13324" max="13324" width="13" style="217" bestFit="1" customWidth="1"/>
    <col min="13325" max="13325" width="12.85546875" style="217" customWidth="1"/>
    <col min="13326" max="13326" width="9.140625" style="217"/>
    <col min="13327" max="13327" width="17.85546875" style="217" customWidth="1"/>
    <col min="13328" max="13328" width="17.5703125" style="217" customWidth="1"/>
    <col min="13329" max="13329" width="12.28515625" style="217" bestFit="1" customWidth="1"/>
    <col min="13330" max="13330" width="11.5703125" style="217" bestFit="1" customWidth="1"/>
    <col min="13331" max="13331" width="11.140625" style="217" bestFit="1" customWidth="1"/>
    <col min="13332" max="13332" width="9.140625" style="217"/>
    <col min="13333" max="13333" width="10.28515625" style="217" bestFit="1" customWidth="1"/>
    <col min="13334" max="13568" width="9.140625" style="217"/>
    <col min="13569" max="13569" width="16.28515625" style="217" customWidth="1"/>
    <col min="13570" max="13570" width="46" style="217" customWidth="1"/>
    <col min="13571" max="13571" width="21" style="217" customWidth="1"/>
    <col min="13572" max="13572" width="23" style="217" customWidth="1"/>
    <col min="13573" max="13573" width="22" style="217" customWidth="1"/>
    <col min="13574" max="13576" width="0" style="217" hidden="1" customWidth="1"/>
    <col min="13577" max="13577" width="23" style="217" customWidth="1"/>
    <col min="13578" max="13578" width="7.42578125" style="217" customWidth="1"/>
    <col min="13579" max="13579" width="22.7109375" style="217" customWidth="1"/>
    <col min="13580" max="13580" width="13" style="217" bestFit="1" customWidth="1"/>
    <col min="13581" max="13581" width="12.85546875" style="217" customWidth="1"/>
    <col min="13582" max="13582" width="9.140625" style="217"/>
    <col min="13583" max="13583" width="17.85546875" style="217" customWidth="1"/>
    <col min="13584" max="13584" width="17.5703125" style="217" customWidth="1"/>
    <col min="13585" max="13585" width="12.28515625" style="217" bestFit="1" customWidth="1"/>
    <col min="13586" max="13586" width="11.5703125" style="217" bestFit="1" customWidth="1"/>
    <col min="13587" max="13587" width="11.140625" style="217" bestFit="1" customWidth="1"/>
    <col min="13588" max="13588" width="9.140625" style="217"/>
    <col min="13589" max="13589" width="10.28515625" style="217" bestFit="1" customWidth="1"/>
    <col min="13590" max="13824" width="9.140625" style="217"/>
    <col min="13825" max="13825" width="16.28515625" style="217" customWidth="1"/>
    <col min="13826" max="13826" width="46" style="217" customWidth="1"/>
    <col min="13827" max="13827" width="21" style="217" customWidth="1"/>
    <col min="13828" max="13828" width="23" style="217" customWidth="1"/>
    <col min="13829" max="13829" width="22" style="217" customWidth="1"/>
    <col min="13830" max="13832" width="0" style="217" hidden="1" customWidth="1"/>
    <col min="13833" max="13833" width="23" style="217" customWidth="1"/>
    <col min="13834" max="13834" width="7.42578125" style="217" customWidth="1"/>
    <col min="13835" max="13835" width="22.7109375" style="217" customWidth="1"/>
    <col min="13836" max="13836" width="13" style="217" bestFit="1" customWidth="1"/>
    <col min="13837" max="13837" width="12.85546875" style="217" customWidth="1"/>
    <col min="13838" max="13838" width="9.140625" style="217"/>
    <col min="13839" max="13839" width="17.85546875" style="217" customWidth="1"/>
    <col min="13840" max="13840" width="17.5703125" style="217" customWidth="1"/>
    <col min="13841" max="13841" width="12.28515625" style="217" bestFit="1" customWidth="1"/>
    <col min="13842" max="13842" width="11.5703125" style="217" bestFit="1" customWidth="1"/>
    <col min="13843" max="13843" width="11.140625" style="217" bestFit="1" customWidth="1"/>
    <col min="13844" max="13844" width="9.140625" style="217"/>
    <col min="13845" max="13845" width="10.28515625" style="217" bestFit="1" customWidth="1"/>
    <col min="13846" max="14080" width="9.140625" style="217"/>
    <col min="14081" max="14081" width="16.28515625" style="217" customWidth="1"/>
    <col min="14082" max="14082" width="46" style="217" customWidth="1"/>
    <col min="14083" max="14083" width="21" style="217" customWidth="1"/>
    <col min="14084" max="14084" width="23" style="217" customWidth="1"/>
    <col min="14085" max="14085" width="22" style="217" customWidth="1"/>
    <col min="14086" max="14088" width="0" style="217" hidden="1" customWidth="1"/>
    <col min="14089" max="14089" width="23" style="217" customWidth="1"/>
    <col min="14090" max="14090" width="7.42578125" style="217" customWidth="1"/>
    <col min="14091" max="14091" width="22.7109375" style="217" customWidth="1"/>
    <col min="14092" max="14092" width="13" style="217" bestFit="1" customWidth="1"/>
    <col min="14093" max="14093" width="12.85546875" style="217" customWidth="1"/>
    <col min="14094" max="14094" width="9.140625" style="217"/>
    <col min="14095" max="14095" width="17.85546875" style="217" customWidth="1"/>
    <col min="14096" max="14096" width="17.5703125" style="217" customWidth="1"/>
    <col min="14097" max="14097" width="12.28515625" style="217" bestFit="1" customWidth="1"/>
    <col min="14098" max="14098" width="11.5703125" style="217" bestFit="1" customWidth="1"/>
    <col min="14099" max="14099" width="11.140625" style="217" bestFit="1" customWidth="1"/>
    <col min="14100" max="14100" width="9.140625" style="217"/>
    <col min="14101" max="14101" width="10.28515625" style="217" bestFit="1" customWidth="1"/>
    <col min="14102" max="14336" width="9.140625" style="217"/>
    <col min="14337" max="14337" width="16.28515625" style="217" customWidth="1"/>
    <col min="14338" max="14338" width="46" style="217" customWidth="1"/>
    <col min="14339" max="14339" width="21" style="217" customWidth="1"/>
    <col min="14340" max="14340" width="23" style="217" customWidth="1"/>
    <col min="14341" max="14341" width="22" style="217" customWidth="1"/>
    <col min="14342" max="14344" width="0" style="217" hidden="1" customWidth="1"/>
    <col min="14345" max="14345" width="23" style="217" customWidth="1"/>
    <col min="14346" max="14346" width="7.42578125" style="217" customWidth="1"/>
    <col min="14347" max="14347" width="22.7109375" style="217" customWidth="1"/>
    <col min="14348" max="14348" width="13" style="217" bestFit="1" customWidth="1"/>
    <col min="14349" max="14349" width="12.85546875" style="217" customWidth="1"/>
    <col min="14350" max="14350" width="9.140625" style="217"/>
    <col min="14351" max="14351" width="17.85546875" style="217" customWidth="1"/>
    <col min="14352" max="14352" width="17.5703125" style="217" customWidth="1"/>
    <col min="14353" max="14353" width="12.28515625" style="217" bestFit="1" customWidth="1"/>
    <col min="14354" max="14354" width="11.5703125" style="217" bestFit="1" customWidth="1"/>
    <col min="14355" max="14355" width="11.140625" style="217" bestFit="1" customWidth="1"/>
    <col min="14356" max="14356" width="9.140625" style="217"/>
    <col min="14357" max="14357" width="10.28515625" style="217" bestFit="1" customWidth="1"/>
    <col min="14358" max="14592" width="9.140625" style="217"/>
    <col min="14593" max="14593" width="16.28515625" style="217" customWidth="1"/>
    <col min="14594" max="14594" width="46" style="217" customWidth="1"/>
    <col min="14595" max="14595" width="21" style="217" customWidth="1"/>
    <col min="14596" max="14596" width="23" style="217" customWidth="1"/>
    <col min="14597" max="14597" width="22" style="217" customWidth="1"/>
    <col min="14598" max="14600" width="0" style="217" hidden="1" customWidth="1"/>
    <col min="14601" max="14601" width="23" style="217" customWidth="1"/>
    <col min="14602" max="14602" width="7.42578125" style="217" customWidth="1"/>
    <col min="14603" max="14603" width="22.7109375" style="217" customWidth="1"/>
    <col min="14604" max="14604" width="13" style="217" bestFit="1" customWidth="1"/>
    <col min="14605" max="14605" width="12.85546875" style="217" customWidth="1"/>
    <col min="14606" max="14606" width="9.140625" style="217"/>
    <col min="14607" max="14607" width="17.85546875" style="217" customWidth="1"/>
    <col min="14608" max="14608" width="17.5703125" style="217" customWidth="1"/>
    <col min="14609" max="14609" width="12.28515625" style="217" bestFit="1" customWidth="1"/>
    <col min="14610" max="14610" width="11.5703125" style="217" bestFit="1" customWidth="1"/>
    <col min="14611" max="14611" width="11.140625" style="217" bestFit="1" customWidth="1"/>
    <col min="14612" max="14612" width="9.140625" style="217"/>
    <col min="14613" max="14613" width="10.28515625" style="217" bestFit="1" customWidth="1"/>
    <col min="14614" max="14848" width="9.140625" style="217"/>
    <col min="14849" max="14849" width="16.28515625" style="217" customWidth="1"/>
    <col min="14850" max="14850" width="46" style="217" customWidth="1"/>
    <col min="14851" max="14851" width="21" style="217" customWidth="1"/>
    <col min="14852" max="14852" width="23" style="217" customWidth="1"/>
    <col min="14853" max="14853" width="22" style="217" customWidth="1"/>
    <col min="14854" max="14856" width="0" style="217" hidden="1" customWidth="1"/>
    <col min="14857" max="14857" width="23" style="217" customWidth="1"/>
    <col min="14858" max="14858" width="7.42578125" style="217" customWidth="1"/>
    <col min="14859" max="14859" width="22.7109375" style="217" customWidth="1"/>
    <col min="14860" max="14860" width="13" style="217" bestFit="1" customWidth="1"/>
    <col min="14861" max="14861" width="12.85546875" style="217" customWidth="1"/>
    <col min="14862" max="14862" width="9.140625" style="217"/>
    <col min="14863" max="14863" width="17.85546875" style="217" customWidth="1"/>
    <col min="14864" max="14864" width="17.5703125" style="217" customWidth="1"/>
    <col min="14865" max="14865" width="12.28515625" style="217" bestFit="1" customWidth="1"/>
    <col min="14866" max="14866" width="11.5703125" style="217" bestFit="1" customWidth="1"/>
    <col min="14867" max="14867" width="11.140625" style="217" bestFit="1" customWidth="1"/>
    <col min="14868" max="14868" width="9.140625" style="217"/>
    <col min="14869" max="14869" width="10.28515625" style="217" bestFit="1" customWidth="1"/>
    <col min="14870" max="15104" width="9.140625" style="217"/>
    <col min="15105" max="15105" width="16.28515625" style="217" customWidth="1"/>
    <col min="15106" max="15106" width="46" style="217" customWidth="1"/>
    <col min="15107" max="15107" width="21" style="217" customWidth="1"/>
    <col min="15108" max="15108" width="23" style="217" customWidth="1"/>
    <col min="15109" max="15109" width="22" style="217" customWidth="1"/>
    <col min="15110" max="15112" width="0" style="217" hidden="1" customWidth="1"/>
    <col min="15113" max="15113" width="23" style="217" customWidth="1"/>
    <col min="15114" max="15114" width="7.42578125" style="217" customWidth="1"/>
    <col min="15115" max="15115" width="22.7109375" style="217" customWidth="1"/>
    <col min="15116" max="15116" width="13" style="217" bestFit="1" customWidth="1"/>
    <col min="15117" max="15117" width="12.85546875" style="217" customWidth="1"/>
    <col min="15118" max="15118" width="9.140625" style="217"/>
    <col min="15119" max="15119" width="17.85546875" style="217" customWidth="1"/>
    <col min="15120" max="15120" width="17.5703125" style="217" customWidth="1"/>
    <col min="15121" max="15121" width="12.28515625" style="217" bestFit="1" customWidth="1"/>
    <col min="15122" max="15122" width="11.5703125" style="217" bestFit="1" customWidth="1"/>
    <col min="15123" max="15123" width="11.140625" style="217" bestFit="1" customWidth="1"/>
    <col min="15124" max="15124" width="9.140625" style="217"/>
    <col min="15125" max="15125" width="10.28515625" style="217" bestFit="1" customWidth="1"/>
    <col min="15126" max="15360" width="9.140625" style="217"/>
    <col min="15361" max="15361" width="16.28515625" style="217" customWidth="1"/>
    <col min="15362" max="15362" width="46" style="217" customWidth="1"/>
    <col min="15363" max="15363" width="21" style="217" customWidth="1"/>
    <col min="15364" max="15364" width="23" style="217" customWidth="1"/>
    <col min="15365" max="15365" width="22" style="217" customWidth="1"/>
    <col min="15366" max="15368" width="0" style="217" hidden="1" customWidth="1"/>
    <col min="15369" max="15369" width="23" style="217" customWidth="1"/>
    <col min="15370" max="15370" width="7.42578125" style="217" customWidth="1"/>
    <col min="15371" max="15371" width="22.7109375" style="217" customWidth="1"/>
    <col min="15372" max="15372" width="13" style="217" bestFit="1" customWidth="1"/>
    <col min="15373" max="15373" width="12.85546875" style="217" customWidth="1"/>
    <col min="15374" max="15374" width="9.140625" style="217"/>
    <col min="15375" max="15375" width="17.85546875" style="217" customWidth="1"/>
    <col min="15376" max="15376" width="17.5703125" style="217" customWidth="1"/>
    <col min="15377" max="15377" width="12.28515625" style="217" bestFit="1" customWidth="1"/>
    <col min="15378" max="15378" width="11.5703125" style="217" bestFit="1" customWidth="1"/>
    <col min="15379" max="15379" width="11.140625" style="217" bestFit="1" customWidth="1"/>
    <col min="15380" max="15380" width="9.140625" style="217"/>
    <col min="15381" max="15381" width="10.28515625" style="217" bestFit="1" customWidth="1"/>
    <col min="15382" max="15616" width="9.140625" style="217"/>
    <col min="15617" max="15617" width="16.28515625" style="217" customWidth="1"/>
    <col min="15618" max="15618" width="46" style="217" customWidth="1"/>
    <col min="15619" max="15619" width="21" style="217" customWidth="1"/>
    <col min="15620" max="15620" width="23" style="217" customWidth="1"/>
    <col min="15621" max="15621" width="22" style="217" customWidth="1"/>
    <col min="15622" max="15624" width="0" style="217" hidden="1" customWidth="1"/>
    <col min="15625" max="15625" width="23" style="217" customWidth="1"/>
    <col min="15626" max="15626" width="7.42578125" style="217" customWidth="1"/>
    <col min="15627" max="15627" width="22.7109375" style="217" customWidth="1"/>
    <col min="15628" max="15628" width="13" style="217" bestFit="1" customWidth="1"/>
    <col min="15629" max="15629" width="12.85546875" style="217" customWidth="1"/>
    <col min="15630" max="15630" width="9.140625" style="217"/>
    <col min="15631" max="15631" width="17.85546875" style="217" customWidth="1"/>
    <col min="15632" max="15632" width="17.5703125" style="217" customWidth="1"/>
    <col min="15633" max="15633" width="12.28515625" style="217" bestFit="1" customWidth="1"/>
    <col min="15634" max="15634" width="11.5703125" style="217" bestFit="1" customWidth="1"/>
    <col min="15635" max="15635" width="11.140625" style="217" bestFit="1" customWidth="1"/>
    <col min="15636" max="15636" width="9.140625" style="217"/>
    <col min="15637" max="15637" width="10.28515625" style="217" bestFit="1" customWidth="1"/>
    <col min="15638" max="15872" width="9.140625" style="217"/>
    <col min="15873" max="15873" width="16.28515625" style="217" customWidth="1"/>
    <col min="15874" max="15874" width="46" style="217" customWidth="1"/>
    <col min="15875" max="15875" width="21" style="217" customWidth="1"/>
    <col min="15876" max="15876" width="23" style="217" customWidth="1"/>
    <col min="15877" max="15877" width="22" style="217" customWidth="1"/>
    <col min="15878" max="15880" width="0" style="217" hidden="1" customWidth="1"/>
    <col min="15881" max="15881" width="23" style="217" customWidth="1"/>
    <col min="15882" max="15882" width="7.42578125" style="217" customWidth="1"/>
    <col min="15883" max="15883" width="22.7109375" style="217" customWidth="1"/>
    <col min="15884" max="15884" width="13" style="217" bestFit="1" customWidth="1"/>
    <col min="15885" max="15885" width="12.85546875" style="217" customWidth="1"/>
    <col min="15886" max="15886" width="9.140625" style="217"/>
    <col min="15887" max="15887" width="17.85546875" style="217" customWidth="1"/>
    <col min="15888" max="15888" width="17.5703125" style="217" customWidth="1"/>
    <col min="15889" max="15889" width="12.28515625" style="217" bestFit="1" customWidth="1"/>
    <col min="15890" max="15890" width="11.5703125" style="217" bestFit="1" customWidth="1"/>
    <col min="15891" max="15891" width="11.140625" style="217" bestFit="1" customWidth="1"/>
    <col min="15892" max="15892" width="9.140625" style="217"/>
    <col min="15893" max="15893" width="10.28515625" style="217" bestFit="1" customWidth="1"/>
    <col min="15894" max="16128" width="9.140625" style="217"/>
    <col min="16129" max="16129" width="16.28515625" style="217" customWidth="1"/>
    <col min="16130" max="16130" width="46" style="217" customWidth="1"/>
    <col min="16131" max="16131" width="21" style="217" customWidth="1"/>
    <col min="16132" max="16132" width="23" style="217" customWidth="1"/>
    <col min="16133" max="16133" width="22" style="217" customWidth="1"/>
    <col min="16134" max="16136" width="0" style="217" hidden="1" customWidth="1"/>
    <col min="16137" max="16137" width="23" style="217" customWidth="1"/>
    <col min="16138" max="16138" width="7.42578125" style="217" customWidth="1"/>
    <col min="16139" max="16139" width="22.7109375" style="217" customWidth="1"/>
    <col min="16140" max="16140" width="13" style="217" bestFit="1" customWidth="1"/>
    <col min="16141" max="16141" width="12.85546875" style="217" customWidth="1"/>
    <col min="16142" max="16142" width="9.140625" style="217"/>
    <col min="16143" max="16143" width="17.85546875" style="217" customWidth="1"/>
    <col min="16144" max="16144" width="17.5703125" style="217" customWidth="1"/>
    <col min="16145" max="16145" width="12.28515625" style="217" bestFit="1" customWidth="1"/>
    <col min="16146" max="16146" width="11.5703125" style="217" bestFit="1" customWidth="1"/>
    <col min="16147" max="16147" width="11.140625" style="217" bestFit="1" customWidth="1"/>
    <col min="16148" max="16148" width="9.140625" style="217"/>
    <col min="16149" max="16149" width="10.28515625" style="217" bestFit="1" customWidth="1"/>
    <col min="16150" max="16384" width="9.140625" style="217"/>
  </cols>
  <sheetData>
    <row r="1" spans="1:33" ht="15.75">
      <c r="B1" s="205" t="s">
        <v>464</v>
      </c>
      <c r="C1" s="210"/>
      <c r="D1" s="210"/>
      <c r="E1" s="213"/>
      <c r="F1" s="210"/>
      <c r="G1" s="210"/>
      <c r="H1" s="210"/>
      <c r="I1" s="207"/>
    </row>
    <row r="2" spans="1:33">
      <c r="B2" s="210" t="s">
        <v>0</v>
      </c>
      <c r="C2" s="210" t="s">
        <v>45</v>
      </c>
      <c r="D2" s="210"/>
      <c r="E2" s="213"/>
      <c r="F2" s="210"/>
      <c r="G2" s="210"/>
      <c r="H2" s="210"/>
      <c r="I2" s="207"/>
    </row>
    <row r="3" spans="1:33">
      <c r="B3" s="210" t="s">
        <v>1</v>
      </c>
      <c r="C3" s="210" t="s">
        <v>2</v>
      </c>
      <c r="D3" s="210"/>
      <c r="E3" s="213"/>
      <c r="F3" s="210"/>
      <c r="G3" s="208">
        <v>-12724.57</v>
      </c>
      <c r="H3" s="210"/>
      <c r="I3" s="207"/>
    </row>
    <row r="4" spans="1:33">
      <c r="B4" s="199" t="s">
        <v>3</v>
      </c>
      <c r="C4" s="199" t="s">
        <v>3</v>
      </c>
      <c r="D4" s="199" t="s">
        <v>18</v>
      </c>
      <c r="E4" s="220" t="s">
        <v>19</v>
      </c>
      <c r="F4" s="199" t="s">
        <v>19</v>
      </c>
      <c r="G4" s="199" t="s">
        <v>19</v>
      </c>
      <c r="H4" s="199" t="s">
        <v>19</v>
      </c>
      <c r="I4" s="206" t="s">
        <v>19</v>
      </c>
      <c r="L4" s="199"/>
      <c r="M4" s="199"/>
      <c r="N4" s="199"/>
      <c r="O4" s="199"/>
      <c r="P4" s="199"/>
    </row>
    <row r="5" spans="1:33">
      <c r="B5" s="199" t="s">
        <v>4</v>
      </c>
      <c r="C5" s="199" t="s">
        <v>5</v>
      </c>
      <c r="D5" s="199"/>
      <c r="E5" s="220" t="s">
        <v>20</v>
      </c>
      <c r="F5" s="199" t="s">
        <v>20</v>
      </c>
      <c r="G5" s="199" t="s">
        <v>21</v>
      </c>
      <c r="H5" s="199" t="s">
        <v>21</v>
      </c>
      <c r="I5" s="206" t="s">
        <v>18</v>
      </c>
      <c r="L5" s="199" t="s">
        <v>46</v>
      </c>
      <c r="M5" s="199"/>
      <c r="N5" s="199"/>
      <c r="O5" s="199" t="s">
        <v>47</v>
      </c>
      <c r="P5" s="214" t="s">
        <v>47</v>
      </c>
    </row>
    <row r="6" spans="1:33">
      <c r="B6" s="199"/>
      <c r="C6" s="199"/>
      <c r="D6" s="199"/>
      <c r="E6" s="220" t="s">
        <v>22</v>
      </c>
      <c r="F6" s="199" t="s">
        <v>23</v>
      </c>
      <c r="G6" s="199" t="s">
        <v>4</v>
      </c>
      <c r="H6" s="199" t="s">
        <v>24</v>
      </c>
      <c r="I6" s="206"/>
      <c r="L6" s="199" t="s">
        <v>451</v>
      </c>
      <c r="M6" s="199" t="s">
        <v>452</v>
      </c>
      <c r="N6" s="199"/>
      <c r="O6" s="199" t="s">
        <v>107</v>
      </c>
      <c r="P6" s="214" t="s">
        <v>108</v>
      </c>
    </row>
    <row r="7" spans="1:33" s="210" customFormat="1">
      <c r="B7" s="210" t="s">
        <v>6</v>
      </c>
      <c r="C7" s="210" t="s">
        <v>7</v>
      </c>
      <c r="D7" s="208">
        <v>1636566.54</v>
      </c>
      <c r="E7" s="213">
        <v>7831.2583109228999</v>
      </c>
      <c r="F7" s="308">
        <v>45657</v>
      </c>
      <c r="G7" s="210" t="s">
        <v>25</v>
      </c>
      <c r="H7" s="210" t="s">
        <v>26</v>
      </c>
      <c r="I7" s="207">
        <v>12816375317.75</v>
      </c>
      <c r="L7" s="213"/>
      <c r="M7" s="213"/>
      <c r="O7" s="208">
        <f t="shared" ref="O7:O8" si="0">+D7+L7-M7</f>
        <v>1636566.54</v>
      </c>
      <c r="V7" s="309"/>
      <c r="W7" s="208"/>
    </row>
    <row r="8" spans="1:33" s="210" customFormat="1">
      <c r="B8" s="210" t="s">
        <v>49</v>
      </c>
      <c r="C8" s="210" t="s">
        <v>50</v>
      </c>
      <c r="D8" s="208">
        <v>3861.87</v>
      </c>
      <c r="E8" s="213">
        <v>7831.2583109228999</v>
      </c>
      <c r="F8" s="308">
        <v>45657</v>
      </c>
      <c r="G8" s="210" t="s">
        <v>25</v>
      </c>
      <c r="H8" s="210" t="s">
        <v>26</v>
      </c>
      <c r="I8" s="207">
        <v>30243301.530000001</v>
      </c>
      <c r="L8" s="213">
        <v>0</v>
      </c>
      <c r="M8" s="213">
        <v>0</v>
      </c>
      <c r="O8" s="208">
        <f t="shared" si="0"/>
        <v>3861.87</v>
      </c>
      <c r="P8" s="207">
        <f t="shared" ref="P8:P77" si="1">+O8*E8</f>
        <v>30243301.533203818</v>
      </c>
      <c r="V8" s="309"/>
      <c r="W8" s="208"/>
    </row>
    <row r="9" spans="1:33" s="210" customFormat="1">
      <c r="A9" s="217" t="s">
        <v>453</v>
      </c>
      <c r="B9" s="217" t="s">
        <v>51</v>
      </c>
      <c r="C9" s="217" t="s">
        <v>52</v>
      </c>
      <c r="D9" s="310">
        <v>3125.04</v>
      </c>
      <c r="E9" s="213">
        <v>7831.2583109228999</v>
      </c>
      <c r="F9" s="308">
        <v>45657</v>
      </c>
      <c r="G9" s="217" t="s">
        <v>25</v>
      </c>
      <c r="H9" s="217" t="s">
        <v>26</v>
      </c>
      <c r="I9" s="207">
        <v>24472995.469999999</v>
      </c>
      <c r="J9" s="210" t="s">
        <v>449</v>
      </c>
      <c r="K9" s="217" t="s">
        <v>454</v>
      </c>
      <c r="L9" s="213">
        <v>0</v>
      </c>
      <c r="M9" s="213">
        <v>625</v>
      </c>
      <c r="O9" s="208">
        <f t="shared" ref="O9:O19" si="2">+D9+L9-M9</f>
        <v>2500.04</v>
      </c>
      <c r="P9" s="207">
        <f t="shared" si="1"/>
        <v>19578459.027639687</v>
      </c>
      <c r="V9" s="311"/>
      <c r="W9" s="208"/>
      <c r="AG9" s="210">
        <f>+VLOOKUP(B9,'CLASIFICACION 12'!$D$5:$G$67,4,0)</f>
        <v>2500.04</v>
      </c>
    </row>
    <row r="10" spans="1:33">
      <c r="A10" s="217" t="s">
        <v>453</v>
      </c>
      <c r="B10" s="217" t="s">
        <v>53</v>
      </c>
      <c r="C10" s="217" t="s">
        <v>54</v>
      </c>
      <c r="D10" s="310">
        <v>25</v>
      </c>
      <c r="E10" s="213">
        <v>7831.2583109228999</v>
      </c>
      <c r="F10" s="308">
        <v>45657</v>
      </c>
      <c r="G10" s="217" t="s">
        <v>25</v>
      </c>
      <c r="H10" s="217" t="s">
        <v>26</v>
      </c>
      <c r="I10" s="207">
        <v>195781.46</v>
      </c>
      <c r="J10" s="210" t="s">
        <v>449</v>
      </c>
      <c r="K10" s="210" t="s">
        <v>454</v>
      </c>
      <c r="L10" s="213">
        <v>0</v>
      </c>
      <c r="M10" s="213">
        <v>5</v>
      </c>
      <c r="O10" s="208">
        <f t="shared" si="2"/>
        <v>20</v>
      </c>
      <c r="P10" s="216">
        <f t="shared" si="1"/>
        <v>156625.16621845801</v>
      </c>
      <c r="V10" s="311"/>
      <c r="W10" s="208"/>
      <c r="AG10" s="210">
        <f>+VLOOKUP(B10,'CLASIFICACION 12'!$D$5:$G$67,4,0)</f>
        <v>20</v>
      </c>
    </row>
    <row r="11" spans="1:33">
      <c r="A11" s="217" t="s">
        <v>453</v>
      </c>
      <c r="B11" s="217" t="s">
        <v>55</v>
      </c>
      <c r="C11" s="217" t="s">
        <v>56</v>
      </c>
      <c r="D11" s="310">
        <v>711.83</v>
      </c>
      <c r="E11" s="213">
        <v>7831.2583109228999</v>
      </c>
      <c r="F11" s="308">
        <v>45657</v>
      </c>
      <c r="G11" s="217" t="s">
        <v>25</v>
      </c>
      <c r="H11" s="217" t="s">
        <v>26</v>
      </c>
      <c r="I11" s="207">
        <v>5574524.5999999996</v>
      </c>
      <c r="J11" s="210" t="s">
        <v>449</v>
      </c>
      <c r="K11" s="210" t="s">
        <v>454</v>
      </c>
      <c r="L11" s="213">
        <v>0</v>
      </c>
      <c r="M11" s="213">
        <v>142.36000000000001</v>
      </c>
      <c r="O11" s="208">
        <f t="shared" si="2"/>
        <v>569.47</v>
      </c>
      <c r="P11" s="216">
        <f t="shared" si="1"/>
        <v>4459666.6703212643</v>
      </c>
      <c r="V11" s="311"/>
      <c r="W11" s="208"/>
      <c r="AG11" s="210">
        <f>+VLOOKUP(B11,'CLASIFICACION 12'!$D$5:$G$67,4,0)</f>
        <v>569.47</v>
      </c>
    </row>
    <row r="12" spans="1:33" s="210" customFormat="1">
      <c r="B12" s="210" t="s">
        <v>57</v>
      </c>
      <c r="C12" s="210" t="s">
        <v>58</v>
      </c>
      <c r="D12" s="208">
        <v>1606.43</v>
      </c>
      <c r="E12" s="213">
        <v>7831.2583109228999</v>
      </c>
      <c r="F12" s="308">
        <v>45657</v>
      </c>
      <c r="G12" s="210" t="s">
        <v>25</v>
      </c>
      <c r="H12" s="210" t="s">
        <v>26</v>
      </c>
      <c r="I12" s="207">
        <v>12580368.289999999</v>
      </c>
      <c r="L12" s="213">
        <v>0</v>
      </c>
      <c r="M12" s="213">
        <v>0</v>
      </c>
      <c r="O12" s="208">
        <f t="shared" si="2"/>
        <v>1606.43</v>
      </c>
      <c r="P12" s="207">
        <f t="shared" si="1"/>
        <v>12580368.288415875</v>
      </c>
      <c r="V12" s="309"/>
      <c r="W12" s="208"/>
    </row>
    <row r="13" spans="1:33" s="210" customFormat="1">
      <c r="B13" s="210" t="s">
        <v>59</v>
      </c>
      <c r="C13" s="210" t="s">
        <v>60</v>
      </c>
      <c r="D13" s="208">
        <v>1606.43</v>
      </c>
      <c r="E13" s="213">
        <v>7831.2583109228999</v>
      </c>
      <c r="F13" s="308">
        <v>45657</v>
      </c>
      <c r="G13" s="210" t="s">
        <v>25</v>
      </c>
      <c r="H13" s="210" t="s">
        <v>26</v>
      </c>
      <c r="I13" s="207">
        <v>12580368.289999999</v>
      </c>
      <c r="L13" s="213">
        <v>0</v>
      </c>
      <c r="M13" s="213">
        <v>0</v>
      </c>
      <c r="O13" s="208">
        <f t="shared" si="2"/>
        <v>1606.43</v>
      </c>
      <c r="P13" s="207">
        <f t="shared" si="1"/>
        <v>12580368.288415875</v>
      </c>
      <c r="V13" s="309"/>
      <c r="W13" s="208"/>
    </row>
    <row r="14" spans="1:33" s="210" customFormat="1">
      <c r="B14" s="210" t="s">
        <v>61</v>
      </c>
      <c r="C14" s="210" t="s">
        <v>62</v>
      </c>
      <c r="D14" s="208">
        <v>1606.43</v>
      </c>
      <c r="E14" s="213">
        <v>7831.2583109228999</v>
      </c>
      <c r="F14" s="308">
        <v>45657</v>
      </c>
      <c r="G14" s="210" t="s">
        <v>25</v>
      </c>
      <c r="H14" s="210" t="s">
        <v>26</v>
      </c>
      <c r="I14" s="207">
        <v>12580368.289999999</v>
      </c>
      <c r="L14" s="213">
        <v>0</v>
      </c>
      <c r="M14" s="213">
        <v>0</v>
      </c>
      <c r="O14" s="208">
        <f t="shared" si="2"/>
        <v>1606.43</v>
      </c>
      <c r="P14" s="207">
        <f t="shared" si="1"/>
        <v>12580368.288415875</v>
      </c>
      <c r="V14" s="309"/>
      <c r="W14" s="208"/>
    </row>
    <row r="15" spans="1:33">
      <c r="A15" s="217" t="s">
        <v>453</v>
      </c>
      <c r="B15" s="217" t="s">
        <v>109</v>
      </c>
      <c r="C15" s="217" t="s">
        <v>63</v>
      </c>
      <c r="D15" s="310">
        <v>1606.43</v>
      </c>
      <c r="E15" s="213">
        <v>7831.2583109228999</v>
      </c>
      <c r="F15" s="308">
        <v>45657</v>
      </c>
      <c r="G15" s="217" t="s">
        <v>25</v>
      </c>
      <c r="H15" s="217" t="s">
        <v>26</v>
      </c>
      <c r="I15" s="207">
        <v>12580368.289999999</v>
      </c>
      <c r="J15" s="210" t="s">
        <v>449</v>
      </c>
      <c r="K15" s="210" t="s">
        <v>455</v>
      </c>
      <c r="L15" s="213">
        <v>0</v>
      </c>
      <c r="M15" s="213">
        <v>0</v>
      </c>
      <c r="O15" s="310">
        <f t="shared" si="2"/>
        <v>1606.43</v>
      </c>
      <c r="P15" s="216">
        <f t="shared" si="1"/>
        <v>12580368.288415875</v>
      </c>
      <c r="V15" s="311"/>
      <c r="W15" s="208"/>
      <c r="AG15" s="210">
        <f>+VLOOKUP(B15,'CLASIFICACION 12'!$D$5:$G$67,4,0)</f>
        <v>1606.43</v>
      </c>
    </row>
    <row r="16" spans="1:33">
      <c r="B16" s="312" t="s">
        <v>8</v>
      </c>
      <c r="C16" s="312" t="s">
        <v>9</v>
      </c>
      <c r="D16" s="310">
        <v>80238.240000000005</v>
      </c>
      <c r="E16" s="213">
        <v>7831.2583109228999</v>
      </c>
      <c r="F16" s="308">
        <v>45657</v>
      </c>
      <c r="G16" s="217" t="s">
        <v>25</v>
      </c>
      <c r="H16" s="217" t="s">
        <v>26</v>
      </c>
      <c r="I16" s="207">
        <v>628366383.85000002</v>
      </c>
      <c r="J16" s="210"/>
      <c r="K16" s="210"/>
      <c r="L16" s="213">
        <v>0</v>
      </c>
      <c r="M16" s="213">
        <v>0</v>
      </c>
      <c r="O16" s="310">
        <f t="shared" si="2"/>
        <v>80238.240000000005</v>
      </c>
      <c r="P16" s="216">
        <f t="shared" ref="P16:P19" si="3">+O16*E16</f>
        <v>628366383.85382628</v>
      </c>
      <c r="V16" s="311"/>
      <c r="W16" s="208"/>
    </row>
    <row r="17" spans="1:33">
      <c r="B17" s="312" t="s">
        <v>10</v>
      </c>
      <c r="C17" s="312" t="s">
        <v>11</v>
      </c>
      <c r="D17" s="310">
        <v>80238.240000000005</v>
      </c>
      <c r="E17" s="213">
        <v>7831.2583109228999</v>
      </c>
      <c r="F17" s="308">
        <v>45657</v>
      </c>
      <c r="G17" s="217" t="s">
        <v>25</v>
      </c>
      <c r="H17" s="217" t="s">
        <v>26</v>
      </c>
      <c r="I17" s="207">
        <v>628366383.85000002</v>
      </c>
      <c r="J17" s="210"/>
      <c r="K17" s="210"/>
      <c r="L17" s="213">
        <v>0</v>
      </c>
      <c r="M17" s="213">
        <v>0</v>
      </c>
      <c r="O17" s="310">
        <f t="shared" si="2"/>
        <v>80238.240000000005</v>
      </c>
      <c r="P17" s="216">
        <f t="shared" si="3"/>
        <v>628366383.85382628</v>
      </c>
      <c r="V17" s="311"/>
      <c r="W17" s="208"/>
    </row>
    <row r="18" spans="1:33">
      <c r="B18" s="312" t="s">
        <v>253</v>
      </c>
      <c r="C18" s="312" t="s">
        <v>466</v>
      </c>
      <c r="D18" s="310">
        <v>80238.240000000005</v>
      </c>
      <c r="E18" s="213">
        <v>7831.2583109228999</v>
      </c>
      <c r="F18" s="308">
        <v>45657</v>
      </c>
      <c r="G18" s="217" t="s">
        <v>25</v>
      </c>
      <c r="H18" s="217" t="s">
        <v>26</v>
      </c>
      <c r="I18" s="207">
        <v>628366383.85000002</v>
      </c>
      <c r="J18" s="210"/>
      <c r="K18" s="210"/>
      <c r="L18" s="213">
        <v>0</v>
      </c>
      <c r="M18" s="213">
        <v>0</v>
      </c>
      <c r="O18" s="310">
        <f t="shared" si="2"/>
        <v>80238.240000000005</v>
      </c>
      <c r="P18" s="216">
        <f t="shared" si="3"/>
        <v>628366383.85382628</v>
      </c>
      <c r="V18" s="311"/>
      <c r="W18" s="208"/>
    </row>
    <row r="19" spans="1:33">
      <c r="A19" s="312" t="s">
        <v>453</v>
      </c>
      <c r="B19" s="312" t="s">
        <v>468</v>
      </c>
      <c r="C19" s="312" t="s">
        <v>467</v>
      </c>
      <c r="D19" s="310">
        <v>80238.240000000005</v>
      </c>
      <c r="E19" s="213">
        <v>7831.2583109228999</v>
      </c>
      <c r="F19" s="308">
        <v>45657</v>
      </c>
      <c r="G19" s="217" t="s">
        <v>25</v>
      </c>
      <c r="H19" s="217" t="s">
        <v>26</v>
      </c>
      <c r="I19" s="207">
        <v>628366383.85000002</v>
      </c>
      <c r="J19" s="210" t="s">
        <v>449</v>
      </c>
      <c r="K19" s="210"/>
      <c r="L19" s="213">
        <v>0</v>
      </c>
      <c r="M19" s="213">
        <v>0</v>
      </c>
      <c r="O19" s="310">
        <f t="shared" si="2"/>
        <v>80238.240000000005</v>
      </c>
      <c r="P19" s="216">
        <f t="shared" si="3"/>
        <v>628366383.85382628</v>
      </c>
      <c r="V19" s="311"/>
      <c r="W19" s="208"/>
      <c r="AG19" s="210">
        <f>+VLOOKUP(B19,'CLASIFICACION 12'!$D$5:$G$67,4,0)</f>
        <v>80238.240000000005</v>
      </c>
    </row>
    <row r="20" spans="1:33" s="210" customFormat="1">
      <c r="B20" s="210" t="s">
        <v>64</v>
      </c>
      <c r="C20" s="210" t="s">
        <v>65</v>
      </c>
      <c r="D20" s="208">
        <v>23610.66</v>
      </c>
      <c r="E20" s="213">
        <v>7831.2583109228999</v>
      </c>
      <c r="F20" s="308">
        <v>45657</v>
      </c>
      <c r="G20" s="210" t="s">
        <v>25</v>
      </c>
      <c r="H20" s="210" t="s">
        <v>26</v>
      </c>
      <c r="I20" s="207">
        <v>184901177.34999999</v>
      </c>
      <c r="L20" s="213">
        <v>0</v>
      </c>
      <c r="M20" s="213">
        <v>0</v>
      </c>
      <c r="O20" s="208">
        <f t="shared" ref="O20:O84" si="4">+D20+L20-M20</f>
        <v>23610.66</v>
      </c>
      <c r="P20" s="207">
        <f t="shared" si="1"/>
        <v>184901177.35137486</v>
      </c>
      <c r="Q20" s="313">
        <f>+P20+P21</f>
        <v>345230450.43831629</v>
      </c>
      <c r="R20" s="314">
        <f>+F107</f>
        <v>0</v>
      </c>
      <c r="S20" s="314">
        <f>+Q20-R20</f>
        <v>345230450.43831629</v>
      </c>
      <c r="T20" s="210" t="s">
        <v>456</v>
      </c>
      <c r="V20" s="309"/>
      <c r="W20" s="208"/>
    </row>
    <row r="21" spans="1:33">
      <c r="A21" s="217" t="s">
        <v>453</v>
      </c>
      <c r="B21" s="217" t="s">
        <v>66</v>
      </c>
      <c r="C21" s="217" t="s">
        <v>67</v>
      </c>
      <c r="D21" s="310">
        <v>20472.990000000002</v>
      </c>
      <c r="E21" s="213">
        <v>7831.2583109228999</v>
      </c>
      <c r="F21" s="308">
        <v>45657</v>
      </c>
      <c r="G21" s="217" t="s">
        <v>25</v>
      </c>
      <c r="H21" s="217" t="s">
        <v>26</v>
      </c>
      <c r="I21" s="207">
        <v>160329273.09</v>
      </c>
      <c r="J21" s="217" t="s">
        <v>449</v>
      </c>
      <c r="K21" s="217" t="s">
        <v>457</v>
      </c>
      <c r="L21" s="213">
        <v>0</v>
      </c>
      <c r="M21" s="213">
        <v>0</v>
      </c>
      <c r="O21" s="310">
        <f t="shared" si="4"/>
        <v>20472.990000000002</v>
      </c>
      <c r="P21" s="216">
        <f t="shared" si="1"/>
        <v>160329273.08694142</v>
      </c>
      <c r="V21" s="311"/>
      <c r="W21" s="310"/>
      <c r="AG21" s="210">
        <f>+VLOOKUP(B21,'CLASIFICACION 12'!$D$5:$G$67,4,0)</f>
        <v>20472.990000000002</v>
      </c>
    </row>
    <row r="22" spans="1:33">
      <c r="A22" s="217" t="s">
        <v>453</v>
      </c>
      <c r="B22" s="217" t="s">
        <v>40</v>
      </c>
      <c r="C22" s="217" t="s">
        <v>68</v>
      </c>
      <c r="D22" s="310">
        <v>3046.97</v>
      </c>
      <c r="E22" s="213">
        <v>7831.2583109228999</v>
      </c>
      <c r="F22" s="308">
        <v>45657</v>
      </c>
      <c r="G22" s="217" t="s">
        <v>25</v>
      </c>
      <c r="H22" s="217" t="s">
        <v>26</v>
      </c>
      <c r="I22" s="207">
        <v>23861609.140000001</v>
      </c>
      <c r="J22" s="217" t="s">
        <v>449</v>
      </c>
      <c r="K22" s="217" t="s">
        <v>457</v>
      </c>
      <c r="L22" s="213">
        <v>10.59</v>
      </c>
      <c r="M22" s="213">
        <v>120.76681195690117</v>
      </c>
      <c r="O22" s="310">
        <f t="shared" si="4"/>
        <v>2936.7931880430988</v>
      </c>
      <c r="P22" s="216">
        <f t="shared" si="1"/>
        <v>22998786.061324276</v>
      </c>
      <c r="V22" s="311"/>
      <c r="W22" s="310"/>
      <c r="AG22" s="210">
        <f>+VLOOKUP(B22,'CLASIFICACION 12'!$D$5:$G$67,4,0)</f>
        <v>2936.7931880430988</v>
      </c>
    </row>
    <row r="23" spans="1:33">
      <c r="A23" s="217" t="s">
        <v>453</v>
      </c>
      <c r="B23" s="217" t="s">
        <v>478</v>
      </c>
      <c r="D23" s="310"/>
      <c r="E23" s="213">
        <v>7831.2583109228999</v>
      </c>
      <c r="F23" s="308">
        <v>45657</v>
      </c>
      <c r="G23" s="217" t="s">
        <v>25</v>
      </c>
      <c r="H23" s="217" t="s">
        <v>26</v>
      </c>
      <c r="I23" s="207">
        <v>23861609.140000001</v>
      </c>
      <c r="J23" s="217" t="s">
        <v>449</v>
      </c>
      <c r="K23" s="217" t="s">
        <v>479</v>
      </c>
      <c r="L23" s="213">
        <v>8868.56</v>
      </c>
      <c r="M23" s="213"/>
      <c r="O23" s="310">
        <f>+D23+L23-M23</f>
        <v>8868.56</v>
      </c>
      <c r="P23" s="216">
        <f t="shared" ref="P23" si="5">+O23*E23</f>
        <v>69451984.205918387</v>
      </c>
      <c r="V23" s="311"/>
      <c r="W23" s="310"/>
      <c r="AG23" s="210">
        <f>+VLOOKUP(B23,'CLASIFICACION 12'!$D$5:$G$67,4,0)</f>
        <v>8868.56</v>
      </c>
    </row>
    <row r="24" spans="1:33" s="210" customFormat="1">
      <c r="B24" s="210" t="s">
        <v>69</v>
      </c>
      <c r="C24" s="210" t="s">
        <v>70</v>
      </c>
      <c r="D24" s="208">
        <v>90.7</v>
      </c>
      <c r="E24" s="213">
        <v>7831.2583109228999</v>
      </c>
      <c r="F24" s="308">
        <v>45657</v>
      </c>
      <c r="G24" s="210" t="s">
        <v>25</v>
      </c>
      <c r="H24" s="210" t="s">
        <v>26</v>
      </c>
      <c r="I24" s="207">
        <v>710295.13</v>
      </c>
      <c r="L24" s="213">
        <v>0</v>
      </c>
      <c r="M24" s="213">
        <v>0</v>
      </c>
      <c r="O24" s="208">
        <f t="shared" si="4"/>
        <v>90.7</v>
      </c>
      <c r="P24" s="207">
        <f t="shared" si="1"/>
        <v>710295.12880070705</v>
      </c>
      <c r="R24" s="315"/>
      <c r="V24" s="309"/>
      <c r="W24" s="208"/>
    </row>
    <row r="25" spans="1:33" s="210" customFormat="1">
      <c r="A25" s="217" t="s">
        <v>453</v>
      </c>
      <c r="B25" s="217" t="s">
        <v>71</v>
      </c>
      <c r="C25" s="217" t="s">
        <v>72</v>
      </c>
      <c r="D25" s="310">
        <v>90.7</v>
      </c>
      <c r="E25" s="213">
        <v>7831.2583109228999</v>
      </c>
      <c r="F25" s="308">
        <v>45657</v>
      </c>
      <c r="G25" s="217" t="s">
        <v>25</v>
      </c>
      <c r="H25" s="217" t="s">
        <v>26</v>
      </c>
      <c r="I25" s="207">
        <v>710295.13</v>
      </c>
      <c r="J25" s="210" t="s">
        <v>449</v>
      </c>
      <c r="K25" s="217" t="s">
        <v>458</v>
      </c>
      <c r="L25" s="213">
        <v>0</v>
      </c>
      <c r="M25" s="213">
        <v>90.7</v>
      </c>
      <c r="O25" s="208">
        <f t="shared" si="4"/>
        <v>0</v>
      </c>
      <c r="P25" s="207">
        <f t="shared" si="1"/>
        <v>0</v>
      </c>
      <c r="S25" s="210">
        <v>150</v>
      </c>
      <c r="T25" s="210">
        <v>7500</v>
      </c>
      <c r="U25" s="219">
        <f>+S25*T25</f>
        <v>1125000</v>
      </c>
      <c r="V25" s="311"/>
      <c r="W25" s="208"/>
      <c r="AG25" s="210">
        <f>+VLOOKUP(B25,'CLASIFICACION 12'!$D$5:$G$67,4,0)</f>
        <v>0</v>
      </c>
    </row>
    <row r="26" spans="1:33" s="210" customFormat="1">
      <c r="B26" s="210" t="s">
        <v>73</v>
      </c>
      <c r="C26" s="210" t="s">
        <v>74</v>
      </c>
      <c r="D26" s="208">
        <v>1527249.34</v>
      </c>
      <c r="E26" s="213">
        <v>7831.2583109228999</v>
      </c>
      <c r="F26" s="308">
        <v>45657</v>
      </c>
      <c r="G26" s="210" t="s">
        <v>25</v>
      </c>
      <c r="H26" s="210" t="s">
        <v>26</v>
      </c>
      <c r="I26" s="207">
        <v>11960284086.73</v>
      </c>
      <c r="L26" s="213">
        <v>0</v>
      </c>
      <c r="M26" s="213">
        <v>0</v>
      </c>
      <c r="O26" s="208">
        <f t="shared" si="4"/>
        <v>1527249.34</v>
      </c>
      <c r="P26" s="207">
        <f t="shared" si="1"/>
        <v>11960284086.726515</v>
      </c>
      <c r="T26" s="210">
        <v>7502</v>
      </c>
      <c r="U26" s="219">
        <f>+S25*T26</f>
        <v>1125300</v>
      </c>
      <c r="V26" s="309"/>
      <c r="W26" s="208"/>
    </row>
    <row r="27" spans="1:33" s="210" customFormat="1">
      <c r="A27" s="217" t="s">
        <v>453</v>
      </c>
      <c r="B27" s="217" t="s">
        <v>110</v>
      </c>
      <c r="C27" s="217" t="s">
        <v>111</v>
      </c>
      <c r="D27" s="310">
        <v>15493</v>
      </c>
      <c r="E27" s="213">
        <v>7831.2583109228999</v>
      </c>
      <c r="F27" s="308">
        <v>45657</v>
      </c>
      <c r="G27" s="217" t="s">
        <v>25</v>
      </c>
      <c r="H27" s="217" t="s">
        <v>26</v>
      </c>
      <c r="I27" s="207">
        <v>121329685.01000001</v>
      </c>
      <c r="J27" s="210" t="s">
        <v>449</v>
      </c>
      <c r="K27" s="217" t="s">
        <v>459</v>
      </c>
      <c r="L27" s="213">
        <v>0</v>
      </c>
      <c r="M27" s="213">
        <v>0</v>
      </c>
      <c r="O27" s="208">
        <f t="shared" si="4"/>
        <v>15493</v>
      </c>
      <c r="P27" s="207">
        <f t="shared" si="1"/>
        <v>121329685.01112849</v>
      </c>
      <c r="V27" s="311"/>
      <c r="W27" s="208"/>
      <c r="AG27" s="210">
        <f>+VLOOKUP(B27,'CLASIFICACION 12'!$D$5:$G$67,4,0)</f>
        <v>15493</v>
      </c>
    </row>
    <row r="28" spans="1:33">
      <c r="A28" s="217" t="s">
        <v>453</v>
      </c>
      <c r="B28" s="217" t="s">
        <v>112</v>
      </c>
      <c r="C28" s="217" t="s">
        <v>113</v>
      </c>
      <c r="D28" s="310">
        <v>15493</v>
      </c>
      <c r="E28" s="213">
        <v>7831.2583109228999</v>
      </c>
      <c r="F28" s="308">
        <v>45657</v>
      </c>
      <c r="G28" s="217" t="s">
        <v>25</v>
      </c>
      <c r="H28" s="217" t="s">
        <v>26</v>
      </c>
      <c r="I28" s="207">
        <v>121329685.01000001</v>
      </c>
      <c r="J28" s="210" t="s">
        <v>449</v>
      </c>
      <c r="K28" s="217" t="s">
        <v>459</v>
      </c>
      <c r="L28" s="213">
        <v>0</v>
      </c>
      <c r="M28" s="213">
        <v>0</v>
      </c>
      <c r="O28" s="208">
        <f t="shared" si="4"/>
        <v>15493</v>
      </c>
      <c r="P28" s="216">
        <f t="shared" si="1"/>
        <v>121329685.01112849</v>
      </c>
      <c r="V28" s="311"/>
      <c r="W28" s="208"/>
      <c r="AG28" s="210">
        <f>+VLOOKUP(B28,'CLASIFICACION 12'!$D$5:$G$67,4,0)</f>
        <v>15493</v>
      </c>
    </row>
    <row r="29" spans="1:33">
      <c r="A29" s="217" t="s">
        <v>453</v>
      </c>
      <c r="B29" s="217" t="s">
        <v>114</v>
      </c>
      <c r="C29" s="217" t="s">
        <v>115</v>
      </c>
      <c r="D29" s="310">
        <v>15493</v>
      </c>
      <c r="E29" s="213">
        <v>7831.2583109228999</v>
      </c>
      <c r="F29" s="308">
        <v>45657</v>
      </c>
      <c r="G29" s="217" t="s">
        <v>25</v>
      </c>
      <c r="H29" s="217" t="s">
        <v>26</v>
      </c>
      <c r="I29" s="207">
        <v>121329685.01000001</v>
      </c>
      <c r="J29" s="210" t="s">
        <v>449</v>
      </c>
      <c r="K29" s="217" t="s">
        <v>459</v>
      </c>
      <c r="L29" s="213">
        <v>0</v>
      </c>
      <c r="M29" s="213">
        <v>0</v>
      </c>
      <c r="O29" s="208">
        <f t="shared" si="4"/>
        <v>15493</v>
      </c>
      <c r="P29" s="216">
        <f t="shared" si="1"/>
        <v>121329685.01112849</v>
      </c>
      <c r="V29" s="311"/>
      <c r="W29" s="208"/>
      <c r="AG29" s="210">
        <f>+VLOOKUP(B29,'CLASIFICACION 12'!$D$5:$G$67,4,0)</f>
        <v>15493</v>
      </c>
    </row>
    <row r="30" spans="1:33">
      <c r="A30" s="217" t="s">
        <v>453</v>
      </c>
      <c r="B30" s="217" t="s">
        <v>116</v>
      </c>
      <c r="C30" s="217" t="s">
        <v>117</v>
      </c>
      <c r="D30" s="310">
        <v>15493</v>
      </c>
      <c r="E30" s="213">
        <v>7831.2583109228999</v>
      </c>
      <c r="F30" s="308">
        <v>45657</v>
      </c>
      <c r="G30" s="217" t="s">
        <v>25</v>
      </c>
      <c r="H30" s="217" t="s">
        <v>26</v>
      </c>
      <c r="I30" s="207">
        <v>121329685.01000001</v>
      </c>
      <c r="J30" s="210" t="s">
        <v>449</v>
      </c>
      <c r="K30" s="217" t="s">
        <v>459</v>
      </c>
      <c r="L30" s="213">
        <v>0</v>
      </c>
      <c r="M30" s="213">
        <v>0</v>
      </c>
      <c r="O30" s="208">
        <f t="shared" si="4"/>
        <v>15493</v>
      </c>
      <c r="P30" s="216">
        <f t="shared" si="1"/>
        <v>121329685.01112849</v>
      </c>
      <c r="V30" s="311"/>
      <c r="W30" s="208"/>
      <c r="AG30" s="210">
        <f>+VLOOKUP(B30,'CLASIFICACION 12'!$D$5:$G$67,4,0)</f>
        <v>15493</v>
      </c>
    </row>
    <row r="31" spans="1:33">
      <c r="A31" s="217" t="s">
        <v>453</v>
      </c>
      <c r="B31" s="217" t="s">
        <v>118</v>
      </c>
      <c r="C31" s="217" t="s">
        <v>119</v>
      </c>
      <c r="D31" s="310">
        <v>15493</v>
      </c>
      <c r="E31" s="213">
        <v>7831.2583109228999</v>
      </c>
      <c r="F31" s="308">
        <v>45657</v>
      </c>
      <c r="G31" s="217" t="s">
        <v>25</v>
      </c>
      <c r="H31" s="217" t="s">
        <v>26</v>
      </c>
      <c r="I31" s="207">
        <v>121329685.01000001</v>
      </c>
      <c r="J31" s="210" t="s">
        <v>449</v>
      </c>
      <c r="K31" s="217" t="s">
        <v>459</v>
      </c>
      <c r="L31" s="213">
        <v>0</v>
      </c>
      <c r="M31" s="213">
        <v>0</v>
      </c>
      <c r="O31" s="208">
        <f t="shared" si="4"/>
        <v>15493</v>
      </c>
      <c r="P31" s="216">
        <f t="shared" si="1"/>
        <v>121329685.01112849</v>
      </c>
      <c r="V31" s="311"/>
      <c r="W31" s="208"/>
      <c r="AG31" s="210">
        <f>+VLOOKUP(B31,'CLASIFICACION 12'!$D$5:$G$67,4,0)</f>
        <v>15493</v>
      </c>
    </row>
    <row r="32" spans="1:33" s="210" customFormat="1">
      <c r="A32" s="217" t="s">
        <v>453</v>
      </c>
      <c r="B32" s="217" t="s">
        <v>120</v>
      </c>
      <c r="C32" s="217" t="s">
        <v>121</v>
      </c>
      <c r="D32" s="310">
        <v>15493</v>
      </c>
      <c r="E32" s="213">
        <v>7831.2583109228999</v>
      </c>
      <c r="F32" s="308">
        <v>45657</v>
      </c>
      <c r="G32" s="217" t="s">
        <v>25</v>
      </c>
      <c r="H32" s="217" t="s">
        <v>26</v>
      </c>
      <c r="I32" s="207">
        <v>121329685.01000001</v>
      </c>
      <c r="J32" s="210" t="s">
        <v>449</v>
      </c>
      <c r="K32" s="217" t="s">
        <v>459</v>
      </c>
      <c r="L32" s="213">
        <v>0</v>
      </c>
      <c r="M32" s="213">
        <v>0</v>
      </c>
      <c r="O32" s="208">
        <f t="shared" si="4"/>
        <v>15493</v>
      </c>
      <c r="P32" s="216">
        <f t="shared" si="1"/>
        <v>121329685.01112849</v>
      </c>
      <c r="V32" s="311"/>
      <c r="W32" s="208"/>
      <c r="AG32" s="210">
        <f>+VLOOKUP(B32,'CLASIFICACION 12'!$D$5:$G$67,4,0)</f>
        <v>15493</v>
      </c>
    </row>
    <row r="33" spans="1:33">
      <c r="A33" s="217" t="s">
        <v>453</v>
      </c>
      <c r="B33" s="217" t="s">
        <v>122</v>
      </c>
      <c r="C33" s="217" t="s">
        <v>123</v>
      </c>
      <c r="D33" s="310">
        <v>15493</v>
      </c>
      <c r="E33" s="213">
        <v>7831.2583109228999</v>
      </c>
      <c r="F33" s="308">
        <v>45657</v>
      </c>
      <c r="G33" s="217" t="s">
        <v>25</v>
      </c>
      <c r="H33" s="217" t="s">
        <v>26</v>
      </c>
      <c r="I33" s="207">
        <v>121329685.01000001</v>
      </c>
      <c r="J33" s="210" t="s">
        <v>449</v>
      </c>
      <c r="K33" s="217" t="s">
        <v>459</v>
      </c>
      <c r="L33" s="213">
        <v>0</v>
      </c>
      <c r="M33" s="213">
        <v>0</v>
      </c>
      <c r="O33" s="208">
        <f t="shared" si="4"/>
        <v>15493</v>
      </c>
      <c r="P33" s="216">
        <f t="shared" si="1"/>
        <v>121329685.01112849</v>
      </c>
      <c r="V33" s="311"/>
      <c r="W33" s="208"/>
      <c r="AG33" s="210">
        <f>+VLOOKUP(B33,'CLASIFICACION 12'!$D$5:$G$67,4,0)</f>
        <v>15493</v>
      </c>
    </row>
    <row r="34" spans="1:33">
      <c r="A34" s="217" t="s">
        <v>453</v>
      </c>
      <c r="B34" s="217" t="s">
        <v>124</v>
      </c>
      <c r="C34" s="217" t="s">
        <v>125</v>
      </c>
      <c r="D34" s="310">
        <v>15493</v>
      </c>
      <c r="E34" s="213">
        <v>7831.2583109228999</v>
      </c>
      <c r="F34" s="308">
        <v>45657</v>
      </c>
      <c r="G34" s="217" t="s">
        <v>25</v>
      </c>
      <c r="H34" s="217" t="s">
        <v>26</v>
      </c>
      <c r="I34" s="207">
        <v>121329685.01000001</v>
      </c>
      <c r="J34" s="210" t="s">
        <v>449</v>
      </c>
      <c r="K34" s="217" t="s">
        <v>459</v>
      </c>
      <c r="L34" s="213">
        <v>0</v>
      </c>
      <c r="M34" s="213">
        <v>0</v>
      </c>
      <c r="O34" s="208">
        <f t="shared" si="4"/>
        <v>15493</v>
      </c>
      <c r="P34" s="216">
        <f t="shared" si="1"/>
        <v>121329685.01112849</v>
      </c>
      <c r="V34" s="311"/>
      <c r="W34" s="208"/>
      <c r="AG34" s="210">
        <f>+VLOOKUP(B34,'CLASIFICACION 12'!$D$5:$G$67,4,0)</f>
        <v>15493</v>
      </c>
    </row>
    <row r="35" spans="1:33">
      <c r="A35" s="217" t="s">
        <v>453</v>
      </c>
      <c r="B35" s="217" t="s">
        <v>126</v>
      </c>
      <c r="C35" s="217" t="s">
        <v>127</v>
      </c>
      <c r="D35" s="310">
        <v>15493</v>
      </c>
      <c r="E35" s="213">
        <v>7831.2583109228999</v>
      </c>
      <c r="F35" s="308">
        <v>45657</v>
      </c>
      <c r="G35" s="217" t="s">
        <v>25</v>
      </c>
      <c r="H35" s="217" t="s">
        <v>26</v>
      </c>
      <c r="I35" s="207">
        <v>121329685.01000001</v>
      </c>
      <c r="J35" s="210" t="s">
        <v>449</v>
      </c>
      <c r="K35" s="217" t="s">
        <v>459</v>
      </c>
      <c r="L35" s="213">
        <v>0</v>
      </c>
      <c r="M35" s="213">
        <v>0</v>
      </c>
      <c r="O35" s="208">
        <f t="shared" si="4"/>
        <v>15493</v>
      </c>
      <c r="P35" s="216">
        <f t="shared" si="1"/>
        <v>121329685.01112849</v>
      </c>
      <c r="V35" s="311"/>
      <c r="W35" s="208"/>
      <c r="AG35" s="210">
        <f>+VLOOKUP(B35,'CLASIFICACION 12'!$D$5:$G$67,4,0)</f>
        <v>15493</v>
      </c>
    </row>
    <row r="36" spans="1:33">
      <c r="A36" s="217" t="s">
        <v>453</v>
      </c>
      <c r="B36" s="217" t="s">
        <v>128</v>
      </c>
      <c r="C36" s="217" t="s">
        <v>129</v>
      </c>
      <c r="D36" s="310">
        <v>15493</v>
      </c>
      <c r="E36" s="213">
        <v>7831.2583109228999</v>
      </c>
      <c r="F36" s="308">
        <v>45657</v>
      </c>
      <c r="G36" s="217" t="s">
        <v>25</v>
      </c>
      <c r="H36" s="217" t="s">
        <v>26</v>
      </c>
      <c r="I36" s="207">
        <v>121329685.01000001</v>
      </c>
      <c r="J36" s="210" t="s">
        <v>449</v>
      </c>
      <c r="K36" s="217" t="s">
        <v>459</v>
      </c>
      <c r="L36" s="213">
        <v>0</v>
      </c>
      <c r="M36" s="213">
        <v>0</v>
      </c>
      <c r="O36" s="208">
        <f t="shared" si="4"/>
        <v>15493</v>
      </c>
      <c r="P36" s="216">
        <f t="shared" si="1"/>
        <v>121329685.01112849</v>
      </c>
      <c r="V36" s="311"/>
      <c r="W36" s="208"/>
      <c r="AG36" s="210">
        <f>+VLOOKUP(B36,'CLASIFICACION 12'!$D$5:$G$67,4,0)</f>
        <v>15493</v>
      </c>
    </row>
    <row r="37" spans="1:33">
      <c r="A37" s="217" t="s">
        <v>453</v>
      </c>
      <c r="B37" s="217" t="s">
        <v>130</v>
      </c>
      <c r="C37" s="217" t="s">
        <v>131</v>
      </c>
      <c r="D37" s="310">
        <v>15493</v>
      </c>
      <c r="E37" s="213">
        <v>7831.2583109228999</v>
      </c>
      <c r="F37" s="308">
        <v>45657</v>
      </c>
      <c r="G37" s="217" t="s">
        <v>25</v>
      </c>
      <c r="H37" s="217" t="s">
        <v>26</v>
      </c>
      <c r="I37" s="207">
        <v>121329685.01000001</v>
      </c>
      <c r="J37" s="210" t="s">
        <v>449</v>
      </c>
      <c r="K37" s="217" t="s">
        <v>459</v>
      </c>
      <c r="L37" s="213">
        <v>0</v>
      </c>
      <c r="M37" s="213">
        <v>0</v>
      </c>
      <c r="O37" s="208">
        <f t="shared" si="4"/>
        <v>15493</v>
      </c>
      <c r="P37" s="216">
        <f t="shared" si="1"/>
        <v>121329685.01112849</v>
      </c>
      <c r="V37" s="311"/>
      <c r="W37" s="208"/>
      <c r="AG37" s="210">
        <f>+VLOOKUP(B37,'CLASIFICACION 12'!$D$5:$G$67,4,0)</f>
        <v>15493</v>
      </c>
    </row>
    <row r="38" spans="1:33">
      <c r="A38" s="217" t="s">
        <v>453</v>
      </c>
      <c r="B38" s="217" t="s">
        <v>132</v>
      </c>
      <c r="C38" s="217" t="s">
        <v>133</v>
      </c>
      <c r="D38" s="310">
        <v>101689.31</v>
      </c>
      <c r="E38" s="213">
        <v>7831.2583109228999</v>
      </c>
      <c r="F38" s="308">
        <v>45657</v>
      </c>
      <c r="G38" s="217" t="s">
        <v>25</v>
      </c>
      <c r="H38" s="217" t="s">
        <v>26</v>
      </c>
      <c r="I38" s="207">
        <v>796355254.07000005</v>
      </c>
      <c r="J38" s="210" t="s">
        <v>449</v>
      </c>
      <c r="K38" s="217" t="s">
        <v>460</v>
      </c>
      <c r="L38" s="213">
        <v>0</v>
      </c>
      <c r="M38" s="213">
        <v>0</v>
      </c>
      <c r="O38" s="208">
        <f t="shared" si="4"/>
        <v>101689.31</v>
      </c>
      <c r="P38" s="216">
        <f t="shared" si="1"/>
        <v>796355254.06951511</v>
      </c>
      <c r="V38" s="311"/>
      <c r="W38" s="208"/>
      <c r="AG38" s="210">
        <f>+VLOOKUP(B38,'CLASIFICACION 12'!$D$5:$G$67,4,0)</f>
        <v>101689.31</v>
      </c>
    </row>
    <row r="39" spans="1:33">
      <c r="A39" s="217" t="s">
        <v>453</v>
      </c>
      <c r="B39" s="217" t="s">
        <v>134</v>
      </c>
      <c r="C39" s="217" t="s">
        <v>135</v>
      </c>
      <c r="D39" s="310">
        <v>101839.19</v>
      </c>
      <c r="E39" s="213">
        <v>7831.2583109228999</v>
      </c>
      <c r="F39" s="308">
        <v>45657</v>
      </c>
      <c r="G39" s="217" t="s">
        <v>25</v>
      </c>
      <c r="H39" s="217" t="s">
        <v>26</v>
      </c>
      <c r="I39" s="207">
        <v>797529003.07000005</v>
      </c>
      <c r="J39" s="210" t="s">
        <v>449</v>
      </c>
      <c r="K39" s="217" t="s">
        <v>460</v>
      </c>
      <c r="L39" s="213">
        <v>0</v>
      </c>
      <c r="M39" s="213">
        <v>0</v>
      </c>
      <c r="O39" s="208">
        <f t="shared" si="4"/>
        <v>101839.19</v>
      </c>
      <c r="P39" s="216">
        <f t="shared" si="1"/>
        <v>797529003.06515634</v>
      </c>
      <c r="V39" s="311"/>
      <c r="W39" s="208"/>
      <c r="AG39" s="210">
        <f>+VLOOKUP(B39,'CLASIFICACION 12'!$D$5:$G$67,4,0)</f>
        <v>101839.19</v>
      </c>
    </row>
    <row r="40" spans="1:33">
      <c r="A40" s="217" t="s">
        <v>453</v>
      </c>
      <c r="B40" s="217" t="s">
        <v>136</v>
      </c>
      <c r="C40" s="217" t="s">
        <v>137</v>
      </c>
      <c r="D40" s="310">
        <v>15493</v>
      </c>
      <c r="E40" s="213">
        <v>7831.2583109228999</v>
      </c>
      <c r="F40" s="308">
        <v>45657</v>
      </c>
      <c r="G40" s="217" t="s">
        <v>25</v>
      </c>
      <c r="H40" s="217" t="s">
        <v>26</v>
      </c>
      <c r="I40" s="207">
        <v>121329685.01000001</v>
      </c>
      <c r="J40" s="210" t="s">
        <v>449</v>
      </c>
      <c r="K40" s="217" t="s">
        <v>459</v>
      </c>
      <c r="L40" s="213">
        <v>0</v>
      </c>
      <c r="M40" s="213">
        <v>0</v>
      </c>
      <c r="O40" s="208">
        <f t="shared" si="4"/>
        <v>15493</v>
      </c>
      <c r="P40" s="216">
        <f t="shared" si="1"/>
        <v>121329685.01112849</v>
      </c>
      <c r="V40" s="311"/>
      <c r="W40" s="208"/>
      <c r="AG40" s="210">
        <f>+VLOOKUP(B40,'CLASIFICACION 12'!$D$5:$G$67,4,0)</f>
        <v>15493</v>
      </c>
    </row>
    <row r="41" spans="1:33">
      <c r="A41" s="217" t="s">
        <v>453</v>
      </c>
      <c r="B41" s="217" t="s">
        <v>138</v>
      </c>
      <c r="C41" s="217" t="s">
        <v>139</v>
      </c>
      <c r="D41" s="310">
        <v>15493</v>
      </c>
      <c r="E41" s="213">
        <v>7831.2583109228999</v>
      </c>
      <c r="F41" s="308">
        <v>45657</v>
      </c>
      <c r="G41" s="217" t="s">
        <v>25</v>
      </c>
      <c r="H41" s="217" t="s">
        <v>26</v>
      </c>
      <c r="I41" s="207">
        <v>121329685.01000001</v>
      </c>
      <c r="J41" s="210" t="s">
        <v>449</v>
      </c>
      <c r="K41" s="217" t="s">
        <v>459</v>
      </c>
      <c r="L41" s="213">
        <v>0</v>
      </c>
      <c r="M41" s="213">
        <v>0</v>
      </c>
      <c r="O41" s="208">
        <f t="shared" si="4"/>
        <v>15493</v>
      </c>
      <c r="P41" s="216">
        <f t="shared" si="1"/>
        <v>121329685.01112849</v>
      </c>
      <c r="V41" s="311"/>
      <c r="W41" s="208"/>
      <c r="AG41" s="210">
        <f>+VLOOKUP(B41,'CLASIFICACION 12'!$D$5:$G$67,4,0)</f>
        <v>15493</v>
      </c>
    </row>
    <row r="42" spans="1:33">
      <c r="A42" s="217" t="s">
        <v>453</v>
      </c>
      <c r="B42" s="217" t="s">
        <v>140</v>
      </c>
      <c r="C42" s="217" t="s">
        <v>141</v>
      </c>
      <c r="D42" s="310">
        <v>15493</v>
      </c>
      <c r="E42" s="213">
        <v>7831.2583109228999</v>
      </c>
      <c r="F42" s="308">
        <v>45657</v>
      </c>
      <c r="G42" s="217" t="s">
        <v>25</v>
      </c>
      <c r="H42" s="217" t="s">
        <v>26</v>
      </c>
      <c r="I42" s="207">
        <v>121329685.01000001</v>
      </c>
      <c r="J42" s="210" t="s">
        <v>449</v>
      </c>
      <c r="K42" s="217" t="s">
        <v>459</v>
      </c>
      <c r="L42" s="213">
        <v>0</v>
      </c>
      <c r="M42" s="213">
        <v>0</v>
      </c>
      <c r="O42" s="208">
        <f t="shared" si="4"/>
        <v>15493</v>
      </c>
      <c r="P42" s="216">
        <f t="shared" si="1"/>
        <v>121329685.01112849</v>
      </c>
      <c r="V42" s="311"/>
      <c r="W42" s="208"/>
      <c r="AG42" s="210">
        <f>+VLOOKUP(B42,'CLASIFICACION 12'!$D$5:$G$67,4,0)</f>
        <v>15493</v>
      </c>
    </row>
    <row r="43" spans="1:33">
      <c r="A43" s="217" t="s">
        <v>453</v>
      </c>
      <c r="B43" s="217" t="s">
        <v>142</v>
      </c>
      <c r="C43" s="217" t="s">
        <v>143</v>
      </c>
      <c r="D43" s="310">
        <v>15493</v>
      </c>
      <c r="E43" s="213">
        <v>7831.2583109228999</v>
      </c>
      <c r="F43" s="308">
        <v>45657</v>
      </c>
      <c r="G43" s="217" t="s">
        <v>25</v>
      </c>
      <c r="H43" s="217" t="s">
        <v>26</v>
      </c>
      <c r="I43" s="207">
        <v>121329685.01000001</v>
      </c>
      <c r="J43" s="210" t="s">
        <v>449</v>
      </c>
      <c r="K43" s="217" t="s">
        <v>459</v>
      </c>
      <c r="L43" s="213">
        <v>0</v>
      </c>
      <c r="M43" s="213">
        <v>0</v>
      </c>
      <c r="O43" s="208">
        <f t="shared" si="4"/>
        <v>15493</v>
      </c>
      <c r="P43" s="216">
        <f t="shared" si="1"/>
        <v>121329685.01112849</v>
      </c>
      <c r="V43" s="311"/>
      <c r="W43" s="208"/>
      <c r="AG43" s="210">
        <f>+VLOOKUP(B43,'CLASIFICACION 12'!$D$5:$G$67,4,0)</f>
        <v>15493</v>
      </c>
    </row>
    <row r="44" spans="1:33">
      <c r="A44" s="217" t="s">
        <v>453</v>
      </c>
      <c r="B44" s="217" t="s">
        <v>424</v>
      </c>
      <c r="C44" s="217" t="s">
        <v>444</v>
      </c>
      <c r="D44" s="310">
        <v>65694.52</v>
      </c>
      <c r="E44" s="213">
        <v>7831.2583109228999</v>
      </c>
      <c r="F44" s="308">
        <v>45657</v>
      </c>
      <c r="G44" s="217" t="s">
        <v>25</v>
      </c>
      <c r="H44" s="217" t="s">
        <v>26</v>
      </c>
      <c r="I44" s="207">
        <v>514470755.73000002</v>
      </c>
      <c r="J44" s="210" t="s">
        <v>449</v>
      </c>
      <c r="K44" s="217" t="s">
        <v>459</v>
      </c>
      <c r="L44" s="213">
        <v>0</v>
      </c>
      <c r="M44" s="213">
        <v>0</v>
      </c>
      <c r="O44" s="208">
        <f t="shared" si="4"/>
        <v>65694.52</v>
      </c>
      <c r="P44" s="216">
        <f t="shared" si="1"/>
        <v>514470755.73209071</v>
      </c>
      <c r="V44" s="311"/>
      <c r="W44" s="208"/>
      <c r="AG44" s="210">
        <f>+VLOOKUP(B44,'CLASIFICACION 12'!$D$5:$G$67,4,0)</f>
        <v>65694.52</v>
      </c>
    </row>
    <row r="45" spans="1:33" s="210" customFormat="1">
      <c r="A45" s="217" t="s">
        <v>453</v>
      </c>
      <c r="B45" s="217" t="s">
        <v>425</v>
      </c>
      <c r="C45" s="217" t="s">
        <v>445</v>
      </c>
      <c r="D45" s="310">
        <v>65706.05</v>
      </c>
      <c r="E45" s="213">
        <v>7831.2583109228999</v>
      </c>
      <c r="F45" s="308">
        <v>45657</v>
      </c>
      <c r="G45" s="217" t="s">
        <v>25</v>
      </c>
      <c r="H45" s="217" t="s">
        <v>26</v>
      </c>
      <c r="I45" s="207">
        <v>514561050.13999999</v>
      </c>
      <c r="J45" s="210" t="s">
        <v>449</v>
      </c>
      <c r="K45" s="217" t="s">
        <v>460</v>
      </c>
      <c r="L45" s="213">
        <v>0</v>
      </c>
      <c r="M45" s="213">
        <v>0</v>
      </c>
      <c r="O45" s="208">
        <f t="shared" si="4"/>
        <v>65706.05</v>
      </c>
      <c r="P45" s="216">
        <f t="shared" si="1"/>
        <v>514561050.14041561</v>
      </c>
      <c r="V45" s="311"/>
      <c r="W45" s="208"/>
      <c r="AG45" s="210">
        <f>+VLOOKUP(B45,'CLASIFICACION 12'!$D$5:$G$67,4,0)</f>
        <v>65706.05</v>
      </c>
    </row>
    <row r="46" spans="1:33">
      <c r="A46" s="217" t="s">
        <v>453</v>
      </c>
      <c r="B46" s="217" t="s">
        <v>426</v>
      </c>
      <c r="C46" s="217" t="s">
        <v>446</v>
      </c>
      <c r="D46" s="310">
        <v>15493</v>
      </c>
      <c r="E46" s="213">
        <v>7831.2583109228999</v>
      </c>
      <c r="F46" s="308">
        <v>45657</v>
      </c>
      <c r="G46" s="217" t="s">
        <v>25</v>
      </c>
      <c r="H46" s="217" t="s">
        <v>26</v>
      </c>
      <c r="I46" s="207">
        <v>121329685.01000001</v>
      </c>
      <c r="J46" s="210" t="s">
        <v>449</v>
      </c>
      <c r="K46" s="217" t="s">
        <v>460</v>
      </c>
      <c r="L46" s="213">
        <v>0</v>
      </c>
      <c r="M46" s="213">
        <v>0</v>
      </c>
      <c r="O46" s="208">
        <f t="shared" si="4"/>
        <v>15493</v>
      </c>
      <c r="P46" s="216">
        <f t="shared" si="1"/>
        <v>121329685.01112849</v>
      </c>
      <c r="V46" s="311"/>
      <c r="W46" s="208"/>
      <c r="AG46" s="210">
        <f>+VLOOKUP(B46,'CLASIFICACION 12'!$D$5:$G$67,4,0)</f>
        <v>15493</v>
      </c>
    </row>
    <row r="47" spans="1:33">
      <c r="A47" s="217" t="s">
        <v>453</v>
      </c>
      <c r="B47" s="217" t="s">
        <v>427</v>
      </c>
      <c r="C47" s="217" t="s">
        <v>447</v>
      </c>
      <c r="D47" s="310">
        <v>15493</v>
      </c>
      <c r="E47" s="213">
        <v>7831.2583109228999</v>
      </c>
      <c r="F47" s="308">
        <v>45657</v>
      </c>
      <c r="G47" s="217" t="s">
        <v>25</v>
      </c>
      <c r="H47" s="217" t="s">
        <v>26</v>
      </c>
      <c r="I47" s="207">
        <v>121329685.01000001</v>
      </c>
      <c r="J47" s="210" t="s">
        <v>449</v>
      </c>
      <c r="K47" s="217" t="s">
        <v>459</v>
      </c>
      <c r="L47" s="213">
        <v>0</v>
      </c>
      <c r="M47" s="213">
        <v>0</v>
      </c>
      <c r="O47" s="208">
        <f t="shared" si="4"/>
        <v>15493</v>
      </c>
      <c r="P47" s="216">
        <f t="shared" si="1"/>
        <v>121329685.01112849</v>
      </c>
      <c r="V47" s="311"/>
      <c r="W47" s="208"/>
      <c r="AG47" s="210">
        <f>+VLOOKUP(B47,'CLASIFICACION 12'!$D$5:$G$67,4,0)</f>
        <v>15493</v>
      </c>
    </row>
    <row r="48" spans="1:33" s="210" customFormat="1">
      <c r="B48" s="210" t="s">
        <v>75</v>
      </c>
      <c r="C48" s="210" t="s">
        <v>76</v>
      </c>
      <c r="D48" s="208">
        <v>928939.27</v>
      </c>
      <c r="E48" s="213">
        <v>7831.2583109228999</v>
      </c>
      <c r="F48" s="308">
        <v>45657</v>
      </c>
      <c r="G48" s="210" t="s">
        <v>25</v>
      </c>
      <c r="H48" s="210" t="s">
        <v>26</v>
      </c>
      <c r="I48" s="207">
        <v>7274763378.5299997</v>
      </c>
      <c r="J48" s="210" t="s">
        <v>449</v>
      </c>
      <c r="L48" s="213">
        <v>0</v>
      </c>
      <c r="M48" s="213">
        <v>0</v>
      </c>
      <c r="O48" s="208">
        <f t="shared" si="4"/>
        <v>928939.27</v>
      </c>
      <c r="P48" s="207">
        <f t="shared" si="1"/>
        <v>7274763378.5301514</v>
      </c>
      <c r="V48" s="309"/>
      <c r="W48" s="208"/>
    </row>
    <row r="49" spans="1:33" s="210" customFormat="1">
      <c r="A49" s="217" t="s">
        <v>453</v>
      </c>
      <c r="B49" s="217" t="s">
        <v>144</v>
      </c>
      <c r="C49" s="217" t="s">
        <v>145</v>
      </c>
      <c r="D49" s="310">
        <v>66201.81</v>
      </c>
      <c r="E49" s="213">
        <v>7831.2583109228999</v>
      </c>
      <c r="F49" s="308">
        <v>45657</v>
      </c>
      <c r="G49" s="217" t="s">
        <v>25</v>
      </c>
      <c r="H49" s="217" t="s">
        <v>26</v>
      </c>
      <c r="I49" s="207">
        <v>518443474.75999999</v>
      </c>
      <c r="J49" s="210" t="s">
        <v>449</v>
      </c>
      <c r="K49" s="217" t="s">
        <v>460</v>
      </c>
      <c r="L49" s="213">
        <v>0</v>
      </c>
      <c r="M49" s="213">
        <v>0</v>
      </c>
      <c r="O49" s="208">
        <f t="shared" si="4"/>
        <v>66201.81</v>
      </c>
      <c r="P49" s="207">
        <f t="shared" si="1"/>
        <v>518443474.76063871</v>
      </c>
      <c r="V49" s="311"/>
      <c r="W49" s="208"/>
      <c r="AG49" s="210">
        <f>+VLOOKUP(B49,'CLASIFICACION 12'!$D$5:$G$67,4,0)</f>
        <v>66201.81</v>
      </c>
    </row>
    <row r="50" spans="1:33">
      <c r="A50" s="217" t="s">
        <v>453</v>
      </c>
      <c r="B50" s="217" t="s">
        <v>146</v>
      </c>
      <c r="C50" s="217" t="s">
        <v>147</v>
      </c>
      <c r="D50" s="310">
        <v>101839.19</v>
      </c>
      <c r="E50" s="213">
        <v>7831.2583109228999</v>
      </c>
      <c r="F50" s="308">
        <v>45657</v>
      </c>
      <c r="G50" s="217" t="s">
        <v>25</v>
      </c>
      <c r="H50" s="217" t="s">
        <v>26</v>
      </c>
      <c r="I50" s="207">
        <v>797529003.07000005</v>
      </c>
      <c r="J50" s="210" t="s">
        <v>449</v>
      </c>
      <c r="K50" s="217" t="s">
        <v>460</v>
      </c>
      <c r="L50" s="213">
        <v>0</v>
      </c>
      <c r="M50" s="213">
        <v>0</v>
      </c>
      <c r="O50" s="208">
        <f t="shared" si="4"/>
        <v>101839.19</v>
      </c>
      <c r="P50" s="216">
        <f t="shared" si="1"/>
        <v>797529003.06515634</v>
      </c>
      <c r="V50" s="311"/>
      <c r="W50" s="208"/>
      <c r="AG50" s="210">
        <f>+VLOOKUP(B50,'CLASIFICACION 12'!$D$5:$G$67,4,0)</f>
        <v>101839.19</v>
      </c>
    </row>
    <row r="51" spans="1:33" s="210" customFormat="1">
      <c r="A51" s="217" t="s">
        <v>453</v>
      </c>
      <c r="B51" s="217" t="s">
        <v>148</v>
      </c>
      <c r="C51" s="217" t="s">
        <v>149</v>
      </c>
      <c r="D51" s="310">
        <v>129186.93</v>
      </c>
      <c r="E51" s="213">
        <v>7831.2583109228999</v>
      </c>
      <c r="F51" s="308">
        <v>45657</v>
      </c>
      <c r="G51" s="217" t="s">
        <v>25</v>
      </c>
      <c r="H51" s="217" t="s">
        <v>26</v>
      </c>
      <c r="I51" s="207">
        <v>1011696219.23</v>
      </c>
      <c r="J51" s="210" t="s">
        <v>449</v>
      </c>
      <c r="K51" s="217" t="s">
        <v>460</v>
      </c>
      <c r="L51" s="213">
        <v>0</v>
      </c>
      <c r="M51" s="213">
        <v>0</v>
      </c>
      <c r="O51" s="208">
        <f t="shared" si="4"/>
        <v>129186.93</v>
      </c>
      <c r="P51" s="216">
        <f t="shared" si="1"/>
        <v>1011696219.2251148</v>
      </c>
      <c r="V51" s="311"/>
      <c r="W51" s="208"/>
      <c r="AG51" s="210">
        <f>+VLOOKUP(B51,'CLASIFICACION 12'!$D$5:$G$67,4,0)</f>
        <v>129186.93</v>
      </c>
    </row>
    <row r="52" spans="1:33">
      <c r="A52" s="217" t="s">
        <v>453</v>
      </c>
      <c r="B52" s="217" t="s">
        <v>150</v>
      </c>
      <c r="C52" s="217" t="s">
        <v>151</v>
      </c>
      <c r="D52" s="310">
        <v>66201.81</v>
      </c>
      <c r="E52" s="213">
        <v>7831.2583109228999</v>
      </c>
      <c r="F52" s="308">
        <v>45657</v>
      </c>
      <c r="G52" s="217" t="s">
        <v>25</v>
      </c>
      <c r="H52" s="217" t="s">
        <v>26</v>
      </c>
      <c r="I52" s="207">
        <v>518443474.75999999</v>
      </c>
      <c r="J52" s="210" t="s">
        <v>449</v>
      </c>
      <c r="K52" s="217" t="s">
        <v>460</v>
      </c>
      <c r="L52" s="213">
        <v>0</v>
      </c>
      <c r="M52" s="213">
        <v>0</v>
      </c>
      <c r="O52" s="208">
        <f t="shared" si="4"/>
        <v>66201.81</v>
      </c>
      <c r="P52" s="216">
        <f t="shared" si="1"/>
        <v>518443474.76063871</v>
      </c>
      <c r="V52" s="311"/>
      <c r="W52" s="208"/>
      <c r="AG52" s="210">
        <f>+VLOOKUP(B52,'CLASIFICACION 12'!$D$5:$G$67,4,0)</f>
        <v>66201.81</v>
      </c>
    </row>
    <row r="53" spans="1:33">
      <c r="A53" s="217" t="s">
        <v>453</v>
      </c>
      <c r="B53" s="217" t="s">
        <v>152</v>
      </c>
      <c r="C53" s="217" t="s">
        <v>153</v>
      </c>
      <c r="D53" s="310">
        <v>83034.740000000005</v>
      </c>
      <c r="E53" s="213">
        <v>7831.2583109228999</v>
      </c>
      <c r="F53" s="308">
        <v>45657</v>
      </c>
      <c r="G53" s="217" t="s">
        <v>25</v>
      </c>
      <c r="H53" s="217" t="s">
        <v>26</v>
      </c>
      <c r="I53" s="207">
        <v>650266497.72000003</v>
      </c>
      <c r="J53" s="210" t="s">
        <v>449</v>
      </c>
      <c r="K53" s="217" t="s">
        <v>460</v>
      </c>
      <c r="L53" s="213">
        <v>0</v>
      </c>
      <c r="M53" s="213">
        <v>0</v>
      </c>
      <c r="O53" s="208">
        <f t="shared" si="4"/>
        <v>83034.740000000005</v>
      </c>
      <c r="P53" s="216">
        <f t="shared" si="1"/>
        <v>650266497.72032225</v>
      </c>
      <c r="V53" s="311"/>
      <c r="W53" s="208"/>
      <c r="AG53" s="210">
        <f>+VLOOKUP(B53,'CLASIFICACION 12'!$D$5:$G$67,4,0)</f>
        <v>83034.740000000005</v>
      </c>
    </row>
    <row r="54" spans="1:33">
      <c r="A54" s="217" t="s">
        <v>453</v>
      </c>
      <c r="B54" s="217" t="s">
        <v>154</v>
      </c>
      <c r="C54" s="217" t="s">
        <v>155</v>
      </c>
      <c r="D54" s="310">
        <v>101839.19</v>
      </c>
      <c r="E54" s="213">
        <v>7831.2583109228999</v>
      </c>
      <c r="F54" s="308">
        <v>45657</v>
      </c>
      <c r="G54" s="217" t="s">
        <v>25</v>
      </c>
      <c r="H54" s="217" t="s">
        <v>26</v>
      </c>
      <c r="I54" s="207">
        <v>797529003.07000005</v>
      </c>
      <c r="J54" s="210" t="s">
        <v>449</v>
      </c>
      <c r="K54" s="217" t="s">
        <v>460</v>
      </c>
      <c r="L54" s="213">
        <v>0</v>
      </c>
      <c r="M54" s="213">
        <v>0</v>
      </c>
      <c r="O54" s="208">
        <f t="shared" si="4"/>
        <v>101839.19</v>
      </c>
      <c r="P54" s="216">
        <f t="shared" si="1"/>
        <v>797529003.06515634</v>
      </c>
      <c r="V54" s="311"/>
      <c r="W54" s="208"/>
      <c r="AG54" s="210">
        <f>+VLOOKUP(B54,'CLASIFICACION 12'!$D$5:$G$67,4,0)</f>
        <v>101839.19</v>
      </c>
    </row>
    <row r="55" spans="1:33">
      <c r="A55" s="217" t="s">
        <v>453</v>
      </c>
      <c r="B55" s="217" t="s">
        <v>156</v>
      </c>
      <c r="C55" s="217" t="s">
        <v>157</v>
      </c>
      <c r="D55" s="310">
        <v>101931.43</v>
      </c>
      <c r="E55" s="213">
        <v>7831.2583109228999</v>
      </c>
      <c r="F55" s="308">
        <v>45657</v>
      </c>
      <c r="G55" s="217" t="s">
        <v>25</v>
      </c>
      <c r="H55" s="217" t="s">
        <v>26</v>
      </c>
      <c r="I55" s="207">
        <v>798251358.33000004</v>
      </c>
      <c r="J55" s="210" t="s">
        <v>449</v>
      </c>
      <c r="K55" s="217" t="s">
        <v>460</v>
      </c>
      <c r="L55" s="213">
        <v>0</v>
      </c>
      <c r="M55" s="213">
        <v>0</v>
      </c>
      <c r="O55" s="208">
        <f t="shared" si="4"/>
        <v>101931.43</v>
      </c>
      <c r="P55" s="216">
        <f t="shared" si="1"/>
        <v>798251358.33175576</v>
      </c>
      <c r="V55" s="311"/>
      <c r="W55" s="208"/>
      <c r="AG55" s="210">
        <f>+VLOOKUP(B55,'CLASIFICACION 12'!$D$5:$G$67,4,0)</f>
        <v>101931.43</v>
      </c>
    </row>
    <row r="56" spans="1:33">
      <c r="A56" s="217" t="s">
        <v>453</v>
      </c>
      <c r="B56" s="217" t="s">
        <v>158</v>
      </c>
      <c r="C56" s="217" t="s">
        <v>159</v>
      </c>
      <c r="D56" s="310">
        <v>83011.679999999993</v>
      </c>
      <c r="E56" s="213">
        <v>7831.2583109228999</v>
      </c>
      <c r="F56" s="308">
        <v>45657</v>
      </c>
      <c r="G56" s="217" t="s">
        <v>25</v>
      </c>
      <c r="H56" s="217" t="s">
        <v>26</v>
      </c>
      <c r="I56" s="207">
        <v>650085908.89999998</v>
      </c>
      <c r="J56" s="210" t="s">
        <v>449</v>
      </c>
      <c r="K56" s="217" t="s">
        <v>460</v>
      </c>
      <c r="L56" s="213">
        <v>0</v>
      </c>
      <c r="M56" s="213">
        <v>0</v>
      </c>
      <c r="O56" s="208">
        <f t="shared" si="4"/>
        <v>83011.679999999993</v>
      </c>
      <c r="P56" s="216">
        <f t="shared" si="1"/>
        <v>650085908.90367222</v>
      </c>
      <c r="V56" s="311"/>
      <c r="W56" s="208"/>
      <c r="AG56" s="210">
        <f>+VLOOKUP(B56,'CLASIFICACION 12'!$D$5:$G$67,4,0)</f>
        <v>83011.679999999993</v>
      </c>
    </row>
    <row r="57" spans="1:33" s="210" customFormat="1">
      <c r="A57" s="217" t="s">
        <v>453</v>
      </c>
      <c r="B57" s="217" t="s">
        <v>160</v>
      </c>
      <c r="C57" s="217" t="s">
        <v>161</v>
      </c>
      <c r="D57" s="310">
        <v>66201.81</v>
      </c>
      <c r="E57" s="213">
        <v>7831.2583109228999</v>
      </c>
      <c r="F57" s="308">
        <v>45657</v>
      </c>
      <c r="G57" s="217" t="s">
        <v>25</v>
      </c>
      <c r="H57" s="217" t="s">
        <v>26</v>
      </c>
      <c r="I57" s="207">
        <v>518443474.75999999</v>
      </c>
      <c r="J57" s="210" t="s">
        <v>449</v>
      </c>
      <c r="K57" s="217" t="s">
        <v>460</v>
      </c>
      <c r="L57" s="213">
        <v>0</v>
      </c>
      <c r="M57" s="213">
        <v>0</v>
      </c>
      <c r="O57" s="208">
        <f t="shared" si="4"/>
        <v>66201.81</v>
      </c>
      <c r="P57" s="216">
        <f t="shared" si="1"/>
        <v>518443474.76063871</v>
      </c>
      <c r="V57" s="311"/>
      <c r="W57" s="208"/>
      <c r="AG57" s="210">
        <f>+VLOOKUP(B57,'CLASIFICACION 12'!$D$5:$G$67,4,0)</f>
        <v>66201.81</v>
      </c>
    </row>
    <row r="58" spans="1:33">
      <c r="A58" s="217" t="s">
        <v>453</v>
      </c>
      <c r="B58" s="217" t="s">
        <v>162</v>
      </c>
      <c r="C58" s="217" t="s">
        <v>163</v>
      </c>
      <c r="D58" s="310">
        <v>83011.679999999993</v>
      </c>
      <c r="E58" s="213">
        <v>7831.2583109228999</v>
      </c>
      <c r="F58" s="308">
        <v>45657</v>
      </c>
      <c r="G58" s="217" t="s">
        <v>25</v>
      </c>
      <c r="H58" s="217" t="s">
        <v>26</v>
      </c>
      <c r="I58" s="207">
        <v>650085908.89999998</v>
      </c>
      <c r="J58" s="210" t="s">
        <v>449</v>
      </c>
      <c r="K58" s="217" t="s">
        <v>460</v>
      </c>
      <c r="L58" s="213">
        <v>0</v>
      </c>
      <c r="M58" s="213">
        <v>0</v>
      </c>
      <c r="O58" s="208">
        <f t="shared" si="4"/>
        <v>83011.679999999993</v>
      </c>
      <c r="P58" s="216">
        <f t="shared" si="1"/>
        <v>650085908.90367222</v>
      </c>
      <c r="V58" s="311"/>
      <c r="W58" s="208"/>
      <c r="AG58" s="210">
        <f>+VLOOKUP(B58,'CLASIFICACION 12'!$D$5:$G$67,4,0)</f>
        <v>83011.679999999993</v>
      </c>
    </row>
    <row r="59" spans="1:33">
      <c r="A59" s="217" t="s">
        <v>453</v>
      </c>
      <c r="B59" s="217" t="s">
        <v>164</v>
      </c>
      <c r="C59" s="217" t="s">
        <v>165</v>
      </c>
      <c r="D59" s="310">
        <v>15493</v>
      </c>
      <c r="E59" s="213">
        <v>7831.2583109228999</v>
      </c>
      <c r="F59" s="308">
        <v>45657</v>
      </c>
      <c r="G59" s="217" t="s">
        <v>25</v>
      </c>
      <c r="H59" s="217" t="s">
        <v>26</v>
      </c>
      <c r="I59" s="207">
        <v>121329685.01000001</v>
      </c>
      <c r="J59" s="210" t="s">
        <v>449</v>
      </c>
      <c r="K59" s="217" t="s">
        <v>459</v>
      </c>
      <c r="L59" s="213">
        <v>0</v>
      </c>
      <c r="M59" s="213">
        <v>0</v>
      </c>
      <c r="O59" s="208">
        <f t="shared" si="4"/>
        <v>15493</v>
      </c>
      <c r="P59" s="216">
        <f t="shared" si="1"/>
        <v>121329685.01112849</v>
      </c>
      <c r="V59" s="311"/>
      <c r="W59" s="208"/>
      <c r="AG59" s="210">
        <f>+VLOOKUP(B59,'CLASIFICACION 12'!$D$5:$G$67,4,0)</f>
        <v>15493</v>
      </c>
    </row>
    <row r="60" spans="1:33">
      <c r="A60" s="217" t="s">
        <v>453</v>
      </c>
      <c r="B60" s="217" t="s">
        <v>166</v>
      </c>
      <c r="C60" s="217" t="s">
        <v>167</v>
      </c>
      <c r="D60" s="310">
        <v>15493</v>
      </c>
      <c r="E60" s="213">
        <v>7831.2583109228999</v>
      </c>
      <c r="F60" s="308">
        <v>45657</v>
      </c>
      <c r="G60" s="217" t="s">
        <v>25</v>
      </c>
      <c r="H60" s="217" t="s">
        <v>26</v>
      </c>
      <c r="I60" s="207">
        <v>121329685.01000001</v>
      </c>
      <c r="J60" s="210" t="s">
        <v>449</v>
      </c>
      <c r="K60" s="217" t="s">
        <v>459</v>
      </c>
      <c r="L60" s="213">
        <v>0</v>
      </c>
      <c r="M60" s="213">
        <v>0</v>
      </c>
      <c r="O60" s="208">
        <f t="shared" si="4"/>
        <v>15493</v>
      </c>
      <c r="P60" s="216">
        <f t="shared" si="1"/>
        <v>121329685.01112849</v>
      </c>
      <c r="V60" s="311"/>
      <c r="W60" s="208"/>
      <c r="AG60" s="210">
        <f>+VLOOKUP(B60,'CLASIFICACION 12'!$D$5:$G$67,4,0)</f>
        <v>15493</v>
      </c>
    </row>
    <row r="61" spans="1:33">
      <c r="A61" s="217" t="s">
        <v>453</v>
      </c>
      <c r="B61" s="217" t="s">
        <v>168</v>
      </c>
      <c r="C61" s="217" t="s">
        <v>169</v>
      </c>
      <c r="D61" s="310">
        <v>15493</v>
      </c>
      <c r="E61" s="213">
        <v>7831.2583109228999</v>
      </c>
      <c r="F61" s="308">
        <v>45657</v>
      </c>
      <c r="G61" s="217" t="s">
        <v>25</v>
      </c>
      <c r="H61" s="217" t="s">
        <v>26</v>
      </c>
      <c r="I61" s="207">
        <v>121329685.01000001</v>
      </c>
      <c r="J61" s="210" t="s">
        <v>449</v>
      </c>
      <c r="K61" s="217" t="s">
        <v>459</v>
      </c>
      <c r="L61" s="213">
        <v>0</v>
      </c>
      <c r="M61" s="213">
        <v>0</v>
      </c>
      <c r="O61" s="208">
        <f t="shared" si="4"/>
        <v>15493</v>
      </c>
      <c r="P61" s="216">
        <f t="shared" si="1"/>
        <v>121329685.01112849</v>
      </c>
      <c r="V61" s="311"/>
      <c r="W61" s="208"/>
      <c r="AG61" s="210">
        <f>+VLOOKUP(B61,'CLASIFICACION 12'!$D$5:$G$67,4,0)</f>
        <v>15493</v>
      </c>
    </row>
    <row r="62" spans="1:33" s="210" customFormat="1">
      <c r="B62" s="210" t="s">
        <v>28</v>
      </c>
      <c r="C62" s="210" t="s">
        <v>77</v>
      </c>
      <c r="D62" s="208">
        <v>-294.37</v>
      </c>
      <c r="E62" s="213">
        <v>7831.2583109228999</v>
      </c>
      <c r="F62" s="308">
        <v>45657</v>
      </c>
      <c r="G62" s="210" t="s">
        <v>25</v>
      </c>
      <c r="H62" s="210" t="s">
        <v>26</v>
      </c>
      <c r="I62" s="207">
        <v>-2305287.5099999998</v>
      </c>
      <c r="L62" s="213">
        <v>0</v>
      </c>
      <c r="M62" s="213">
        <v>0</v>
      </c>
      <c r="O62" s="208">
        <f t="shared" si="4"/>
        <v>-294.37</v>
      </c>
      <c r="P62" s="207">
        <f t="shared" si="1"/>
        <v>-2305287.5089863739</v>
      </c>
      <c r="V62" s="309"/>
      <c r="W62" s="208"/>
    </row>
    <row r="63" spans="1:33" s="210" customFormat="1">
      <c r="B63" s="210" t="s">
        <v>78</v>
      </c>
      <c r="C63" s="210" t="s">
        <v>79</v>
      </c>
      <c r="D63" s="208">
        <v>-90.7</v>
      </c>
      <c r="E63" s="213">
        <v>7831.2583109228999</v>
      </c>
      <c r="F63" s="308">
        <v>45657</v>
      </c>
      <c r="G63" s="210" t="s">
        <v>25</v>
      </c>
      <c r="H63" s="210" t="s">
        <v>26</v>
      </c>
      <c r="I63" s="207">
        <v>-710295.13</v>
      </c>
      <c r="L63" s="213">
        <v>0</v>
      </c>
      <c r="M63" s="213">
        <v>0</v>
      </c>
      <c r="O63" s="208">
        <f t="shared" si="4"/>
        <v>-90.7</v>
      </c>
      <c r="P63" s="207">
        <f t="shared" si="1"/>
        <v>-710295.12880070705</v>
      </c>
      <c r="V63" s="309"/>
      <c r="W63" s="208"/>
    </row>
    <row r="64" spans="1:33" s="210" customFormat="1">
      <c r="A64" s="217" t="s">
        <v>453</v>
      </c>
      <c r="B64" s="217" t="s">
        <v>80</v>
      </c>
      <c r="C64" s="217" t="s">
        <v>81</v>
      </c>
      <c r="D64" s="310">
        <v>-90.7</v>
      </c>
      <c r="E64" s="213">
        <v>7831.2583109228999</v>
      </c>
      <c r="F64" s="308">
        <v>45657</v>
      </c>
      <c r="G64" s="217" t="s">
        <v>25</v>
      </c>
      <c r="H64" s="217" t="s">
        <v>26</v>
      </c>
      <c r="I64" s="207">
        <v>-710295.13</v>
      </c>
      <c r="J64" s="210" t="s">
        <v>450</v>
      </c>
      <c r="K64" s="217" t="s">
        <v>458</v>
      </c>
      <c r="L64" s="213">
        <v>90.7</v>
      </c>
      <c r="M64" s="213">
        <v>0</v>
      </c>
      <c r="O64" s="208">
        <f t="shared" si="4"/>
        <v>0</v>
      </c>
      <c r="P64" s="207">
        <f t="shared" si="1"/>
        <v>0</v>
      </c>
      <c r="V64" s="311"/>
      <c r="W64" s="208"/>
      <c r="AG64" s="210">
        <f>+VLOOKUP(B64,'CLASIFICACION 12'!$D$5:$G$67,4,0)</f>
        <v>0</v>
      </c>
    </row>
    <row r="65" spans="1:33" s="210" customFormat="1">
      <c r="B65" s="210" t="s">
        <v>82</v>
      </c>
      <c r="C65" s="210" t="s">
        <v>83</v>
      </c>
      <c r="D65" s="208">
        <v>-0.09</v>
      </c>
      <c r="E65" s="213">
        <v>7831.2583109228999</v>
      </c>
      <c r="F65" s="308">
        <v>45657</v>
      </c>
      <c r="G65" s="210" t="s">
        <v>25</v>
      </c>
      <c r="H65" s="210" t="s">
        <v>26</v>
      </c>
      <c r="I65" s="207">
        <v>-704.81</v>
      </c>
      <c r="L65" s="213">
        <v>0</v>
      </c>
      <c r="M65" s="213">
        <v>0</v>
      </c>
      <c r="O65" s="208">
        <f t="shared" si="4"/>
        <v>-0.09</v>
      </c>
      <c r="P65" s="207">
        <f t="shared" si="1"/>
        <v>-704.81324798306093</v>
      </c>
      <c r="V65" s="309"/>
      <c r="W65" s="208"/>
    </row>
    <row r="66" spans="1:33" s="210" customFormat="1">
      <c r="A66" s="217" t="s">
        <v>453</v>
      </c>
      <c r="B66" s="217" t="s">
        <v>84</v>
      </c>
      <c r="C66" s="217" t="s">
        <v>85</v>
      </c>
      <c r="D66" s="310">
        <v>-0.09</v>
      </c>
      <c r="E66" s="213">
        <v>7831.2583109228999</v>
      </c>
      <c r="F66" s="308">
        <v>45657</v>
      </c>
      <c r="G66" s="217" t="s">
        <v>25</v>
      </c>
      <c r="H66" s="217" t="s">
        <v>26</v>
      </c>
      <c r="I66" s="207">
        <v>-704.81</v>
      </c>
      <c r="J66" s="210" t="s">
        <v>450</v>
      </c>
      <c r="K66" s="217" t="s">
        <v>461</v>
      </c>
      <c r="L66" s="213">
        <v>0</v>
      </c>
      <c r="M66" s="213">
        <v>0</v>
      </c>
      <c r="O66" s="208">
        <f t="shared" si="4"/>
        <v>-0.09</v>
      </c>
      <c r="P66" s="207">
        <f t="shared" si="1"/>
        <v>-704.81324798306093</v>
      </c>
      <c r="V66" s="311"/>
      <c r="W66" s="208"/>
      <c r="AG66" s="210">
        <f>+VLOOKUP(B66,'CLASIFICACION 12'!$D$5:$G$67,4,0)</f>
        <v>0.09</v>
      </c>
    </row>
    <row r="67" spans="1:33" s="210" customFormat="1">
      <c r="B67" s="210" t="s">
        <v>86</v>
      </c>
      <c r="C67" s="210" t="s">
        <v>87</v>
      </c>
      <c r="D67" s="208">
        <v>-203.58</v>
      </c>
      <c r="E67" s="213">
        <v>7831.2583109228999</v>
      </c>
      <c r="F67" s="308">
        <v>45657</v>
      </c>
      <c r="G67" s="210" t="s">
        <v>25</v>
      </c>
      <c r="H67" s="210" t="s">
        <v>26</v>
      </c>
      <c r="I67" s="207">
        <v>-1594287.57</v>
      </c>
      <c r="L67" s="213">
        <v>0</v>
      </c>
      <c r="M67" s="213">
        <v>0</v>
      </c>
      <c r="O67" s="208">
        <f t="shared" si="4"/>
        <v>-203.58</v>
      </c>
      <c r="P67" s="207">
        <f t="shared" si="1"/>
        <v>-1594287.5669376841</v>
      </c>
      <c r="V67" s="309"/>
      <c r="W67" s="208"/>
    </row>
    <row r="68" spans="1:33">
      <c r="A68" s="217" t="s">
        <v>453</v>
      </c>
      <c r="B68" s="217" t="s">
        <v>210</v>
      </c>
      <c r="C68" s="217" t="s">
        <v>211</v>
      </c>
      <c r="D68" s="310">
        <v>-93</v>
      </c>
      <c r="E68" s="213">
        <v>7831.2583109228999</v>
      </c>
      <c r="F68" s="308">
        <v>45657</v>
      </c>
      <c r="G68" s="217" t="s">
        <v>25</v>
      </c>
      <c r="H68" s="217" t="s">
        <v>26</v>
      </c>
      <c r="I68" s="207">
        <v>-728307.02</v>
      </c>
      <c r="J68" s="217" t="s">
        <v>450</v>
      </c>
      <c r="K68" s="217" t="s">
        <v>462</v>
      </c>
      <c r="L68" s="213">
        <v>0</v>
      </c>
      <c r="M68" s="213">
        <v>0</v>
      </c>
      <c r="O68" s="310">
        <f t="shared" si="4"/>
        <v>-93</v>
      </c>
      <c r="P68" s="216">
        <f t="shared" si="1"/>
        <v>-728307.02291582967</v>
      </c>
      <c r="V68" s="311"/>
      <c r="W68" s="310"/>
      <c r="AG68" s="210">
        <f>+VLOOKUP(B68,'CLASIFICACION 12'!$D$5:$G$67,4,0)</f>
        <v>93</v>
      </c>
    </row>
    <row r="69" spans="1:33">
      <c r="A69" s="217" t="s">
        <v>453</v>
      </c>
      <c r="B69" s="217" t="s">
        <v>43</v>
      </c>
      <c r="C69" s="217" t="s">
        <v>88</v>
      </c>
      <c r="D69" s="310">
        <v>-109.96</v>
      </c>
      <c r="E69" s="213">
        <v>7831.2583109228999</v>
      </c>
      <c r="F69" s="308">
        <v>45657</v>
      </c>
      <c r="G69" s="217" t="s">
        <v>25</v>
      </c>
      <c r="H69" s="217" t="s">
        <v>26</v>
      </c>
      <c r="I69" s="207">
        <v>-861125.16</v>
      </c>
      <c r="J69" s="217" t="s">
        <v>450</v>
      </c>
      <c r="K69" s="217" t="s">
        <v>462</v>
      </c>
      <c r="L69" s="213">
        <v>0</v>
      </c>
      <c r="M69" s="213">
        <v>2.13</v>
      </c>
      <c r="O69" s="310">
        <f t="shared" si="4"/>
        <v>-112.08999999999999</v>
      </c>
      <c r="P69" s="216">
        <f t="shared" si="1"/>
        <v>-877805.74407134776</v>
      </c>
      <c r="V69" s="311"/>
      <c r="W69" s="310"/>
      <c r="AG69" s="210">
        <f>+VLOOKUP(B69,'CLASIFICACION 12'!$D$5:$G$67,4,0)</f>
        <v>112.08999999999999</v>
      </c>
    </row>
    <row r="70" spans="1:33" ht="12" customHeight="1">
      <c r="A70" s="217" t="s">
        <v>453</v>
      </c>
      <c r="B70" s="217" t="s">
        <v>44</v>
      </c>
      <c r="C70" s="217" t="s">
        <v>89</v>
      </c>
      <c r="D70" s="310">
        <v>-0.62</v>
      </c>
      <c r="E70" s="213">
        <v>7831.2583109228999</v>
      </c>
      <c r="F70" s="308">
        <v>45657</v>
      </c>
      <c r="G70" s="217" t="s">
        <v>25</v>
      </c>
      <c r="H70" s="217" t="s">
        <v>26</v>
      </c>
      <c r="I70" s="207">
        <v>-4855.38</v>
      </c>
      <c r="J70" s="217" t="s">
        <v>450</v>
      </c>
      <c r="K70" s="217" t="s">
        <v>462</v>
      </c>
      <c r="L70" s="213">
        <v>0</v>
      </c>
      <c r="M70" s="213">
        <v>10.59</v>
      </c>
      <c r="O70" s="310">
        <f t="shared" si="4"/>
        <v>-11.209999999999999</v>
      </c>
      <c r="P70" s="216">
        <f t="shared" si="1"/>
        <v>-87788.405665445694</v>
      </c>
      <c r="V70" s="311"/>
      <c r="W70" s="310"/>
      <c r="AG70" s="210">
        <f>+VLOOKUP(B70,'CLASIFICACION 12'!$D$5:$G$67,4,0)</f>
        <v>11.209999999999999</v>
      </c>
    </row>
    <row r="71" spans="1:33" s="210" customFormat="1">
      <c r="B71" s="210" t="s">
        <v>12</v>
      </c>
      <c r="C71" s="210" t="s">
        <v>13</v>
      </c>
      <c r="D71" s="208">
        <v>-1648996.74</v>
      </c>
      <c r="E71" s="213">
        <v>7831.2583109228999</v>
      </c>
      <c r="F71" s="308">
        <v>45657</v>
      </c>
      <c r="G71" s="210" t="s">
        <v>25</v>
      </c>
      <c r="H71" s="210" t="s">
        <v>26</v>
      </c>
      <c r="I71" s="207">
        <v>-12913719424.809999</v>
      </c>
      <c r="L71" s="213">
        <v>0</v>
      </c>
      <c r="M71" s="213">
        <v>0</v>
      </c>
      <c r="O71" s="208">
        <f t="shared" si="4"/>
        <v>-1648996.74</v>
      </c>
      <c r="P71" s="207">
        <f t="shared" si="1"/>
        <v>-12913719424.809769</v>
      </c>
      <c r="V71" s="309"/>
      <c r="W71" s="208"/>
    </row>
    <row r="72" spans="1:33" s="210" customFormat="1">
      <c r="B72" s="210" t="s">
        <v>14</v>
      </c>
      <c r="C72" s="210" t="s">
        <v>15</v>
      </c>
      <c r="D72" s="208">
        <v>-1663898.84</v>
      </c>
      <c r="E72" s="213">
        <v>7831.2583109228999</v>
      </c>
      <c r="F72" s="308">
        <v>45657</v>
      </c>
      <c r="G72" s="210" t="s">
        <v>25</v>
      </c>
      <c r="H72" s="210" t="s">
        <v>26</v>
      </c>
      <c r="I72" s="207">
        <v>-13030421619.280001</v>
      </c>
      <c r="K72" s="207"/>
      <c r="L72" s="213">
        <v>0</v>
      </c>
      <c r="M72" s="213">
        <v>0</v>
      </c>
      <c r="O72" s="208">
        <f t="shared" si="4"/>
        <v>-1663898.84</v>
      </c>
      <c r="P72" s="207">
        <f t="shared" si="1"/>
        <v>-13030421619.284973</v>
      </c>
      <c r="V72" s="309"/>
      <c r="W72" s="208"/>
    </row>
    <row r="73" spans="1:33">
      <c r="A73" s="217" t="s">
        <v>453</v>
      </c>
      <c r="B73" s="217" t="s">
        <v>16</v>
      </c>
      <c r="C73" s="217" t="s">
        <v>17</v>
      </c>
      <c r="D73" s="310">
        <v>-1663898.84</v>
      </c>
      <c r="E73" s="213">
        <v>7831.2583109228999</v>
      </c>
      <c r="F73" s="308">
        <v>45657</v>
      </c>
      <c r="G73" s="217" t="s">
        <v>25</v>
      </c>
      <c r="H73" s="217" t="s">
        <v>26</v>
      </c>
      <c r="I73" s="207">
        <v>-13030421619.280001</v>
      </c>
      <c r="K73" s="217" t="s">
        <v>194</v>
      </c>
      <c r="L73" s="213">
        <v>0</v>
      </c>
      <c r="M73" s="213">
        <v>0</v>
      </c>
      <c r="O73" s="310">
        <f t="shared" si="4"/>
        <v>-1663898.84</v>
      </c>
      <c r="P73" s="216">
        <f t="shared" si="1"/>
        <v>-13030421619.284973</v>
      </c>
      <c r="V73" s="311"/>
      <c r="W73" s="208"/>
      <c r="AG73" s="210">
        <f>+VLOOKUP(B73,'CLASIFICACION 12'!$D$5:$G$67,4,0)</f>
        <v>1663898.84</v>
      </c>
    </row>
    <row r="74" spans="1:33" s="210" customFormat="1">
      <c r="B74" s="210" t="s">
        <v>421</v>
      </c>
      <c r="C74" s="210" t="s">
        <v>422</v>
      </c>
      <c r="D74" s="208">
        <v>14902.1</v>
      </c>
      <c r="E74" s="213">
        <v>7831.2583109228999</v>
      </c>
      <c r="F74" s="308">
        <v>45657</v>
      </c>
      <c r="G74" s="210" t="s">
        <v>25</v>
      </c>
      <c r="H74" s="210" t="s">
        <v>26</v>
      </c>
      <c r="I74" s="207">
        <v>116702194.48</v>
      </c>
      <c r="L74" s="213">
        <v>0</v>
      </c>
      <c r="M74" s="213">
        <v>0</v>
      </c>
      <c r="O74" s="208">
        <f t="shared" si="4"/>
        <v>14902.1</v>
      </c>
      <c r="P74" s="207">
        <f t="shared" si="1"/>
        <v>116702194.47520415</v>
      </c>
      <c r="V74" s="309"/>
      <c r="W74" s="208"/>
    </row>
    <row r="75" spans="1:33">
      <c r="A75" s="217" t="s">
        <v>453</v>
      </c>
      <c r="B75" s="217" t="s">
        <v>90</v>
      </c>
      <c r="C75" s="217" t="s">
        <v>420</v>
      </c>
      <c r="D75" s="310">
        <v>14902.1</v>
      </c>
      <c r="E75" s="213">
        <v>7831.2583109228999</v>
      </c>
      <c r="F75" s="308">
        <v>45657</v>
      </c>
      <c r="G75" s="217" t="s">
        <v>25</v>
      </c>
      <c r="H75" s="217" t="s">
        <v>26</v>
      </c>
      <c r="I75" s="207">
        <v>116702194.48</v>
      </c>
      <c r="K75" s="217" t="s">
        <v>463</v>
      </c>
      <c r="L75" s="213">
        <v>0</v>
      </c>
      <c r="M75" s="213">
        <v>14902.1</v>
      </c>
      <c r="O75" s="310">
        <f t="shared" si="4"/>
        <v>0</v>
      </c>
      <c r="P75" s="216">
        <f t="shared" si="1"/>
        <v>0</v>
      </c>
      <c r="V75" s="311"/>
      <c r="W75" s="208"/>
      <c r="AG75" s="210" t="e">
        <f>+VLOOKUP(B75,'CLASIFICACION 12'!$D$5:$G$67,4,0)</f>
        <v>#N/A</v>
      </c>
    </row>
    <row r="76" spans="1:33">
      <c r="A76" s="217" t="s">
        <v>453</v>
      </c>
      <c r="B76" s="316" t="s">
        <v>434</v>
      </c>
      <c r="D76" s="310"/>
      <c r="E76" s="213"/>
      <c r="F76" s="317"/>
      <c r="K76" s="217" t="s">
        <v>463</v>
      </c>
      <c r="L76" s="221">
        <v>14898.45</v>
      </c>
      <c r="M76" s="213">
        <v>0</v>
      </c>
      <c r="O76" s="310">
        <f t="shared" si="4"/>
        <v>14898.45</v>
      </c>
      <c r="P76" s="216">
        <f t="shared" si="1"/>
        <v>0</v>
      </c>
      <c r="V76" s="311"/>
      <c r="W76" s="208"/>
      <c r="AG76" s="210">
        <f>+VLOOKUP(B76,'CLASIFICACION 12'!$D$5:$G$67,4,0)</f>
        <v>-14898.45</v>
      </c>
    </row>
    <row r="77" spans="1:33" s="210" customFormat="1">
      <c r="A77" s="318"/>
      <c r="B77" s="210" t="s">
        <v>92</v>
      </c>
      <c r="C77" s="210" t="s">
        <v>93</v>
      </c>
      <c r="D77" s="310">
        <v>-85261.5</v>
      </c>
      <c r="E77" s="213">
        <v>7831.2583109228999</v>
      </c>
      <c r="F77" s="308">
        <v>45657</v>
      </c>
      <c r="G77" s="210" t="s">
        <v>25</v>
      </c>
      <c r="H77" s="210" t="s">
        <v>26</v>
      </c>
      <c r="I77" s="207">
        <v>-667704830.48000002</v>
      </c>
      <c r="L77" s="213">
        <v>0</v>
      </c>
      <c r="M77" s="213">
        <v>0</v>
      </c>
      <c r="O77" s="208">
        <f t="shared" si="4"/>
        <v>-85261.5</v>
      </c>
      <c r="P77" s="207">
        <f t="shared" si="1"/>
        <v>-667704830.47675288</v>
      </c>
      <c r="V77" s="309"/>
      <c r="W77" s="208"/>
    </row>
    <row r="78" spans="1:33" s="210" customFormat="1">
      <c r="A78" s="312"/>
      <c r="B78" s="318" t="s">
        <v>94</v>
      </c>
      <c r="C78" s="318" t="s">
        <v>469</v>
      </c>
      <c r="D78" s="310">
        <v>-80707.679999999993</v>
      </c>
      <c r="E78" s="213">
        <v>7831.2583109228999</v>
      </c>
      <c r="F78" s="308">
        <v>45657</v>
      </c>
      <c r="G78" s="210" t="s">
        <v>25</v>
      </c>
      <c r="H78" s="210" t="s">
        <v>26</v>
      </c>
      <c r="I78" s="207">
        <v>-632042689.75999999</v>
      </c>
      <c r="L78" s="213">
        <v>0</v>
      </c>
      <c r="M78" s="213">
        <v>0</v>
      </c>
      <c r="O78" s="208">
        <f t="shared" si="4"/>
        <v>-80707.679999999993</v>
      </c>
      <c r="P78" s="207">
        <f t="shared" ref="P78:P81" si="6">+O78*E78</f>
        <v>-632042689.75530589</v>
      </c>
      <c r="V78" s="309"/>
      <c r="W78" s="208"/>
    </row>
    <row r="79" spans="1:33" s="210" customFormat="1">
      <c r="A79" s="318" t="s">
        <v>453</v>
      </c>
      <c r="B79" s="312" t="s">
        <v>254</v>
      </c>
      <c r="C79" s="312" t="s">
        <v>470</v>
      </c>
      <c r="D79" s="310">
        <v>-80707.679999999993</v>
      </c>
      <c r="E79" s="213">
        <v>7831.2583109228999</v>
      </c>
      <c r="F79" s="308">
        <v>45657</v>
      </c>
      <c r="G79" s="210" t="s">
        <v>25</v>
      </c>
      <c r="H79" s="210" t="s">
        <v>26</v>
      </c>
      <c r="I79" s="207">
        <v>-632042689.75999999</v>
      </c>
      <c r="L79" s="213">
        <v>0</v>
      </c>
      <c r="M79" s="213">
        <v>0</v>
      </c>
      <c r="O79" s="208">
        <f t="shared" si="4"/>
        <v>-80707.679999999993</v>
      </c>
      <c r="P79" s="207">
        <f t="shared" si="6"/>
        <v>-632042689.75530589</v>
      </c>
      <c r="V79" s="309"/>
      <c r="W79" s="208"/>
      <c r="AG79" s="210">
        <f>+VLOOKUP(B79,'CLASIFICACION 12'!$D$5:$G$67,4,0)</f>
        <v>80707.679999999993</v>
      </c>
    </row>
    <row r="80" spans="1:33" s="210" customFormat="1">
      <c r="A80" s="318"/>
      <c r="B80" s="312" t="s">
        <v>255</v>
      </c>
      <c r="C80" s="312" t="s">
        <v>471</v>
      </c>
      <c r="D80" s="310">
        <v>-1545.75</v>
      </c>
      <c r="E80" s="213">
        <v>7831.2583109228999</v>
      </c>
      <c r="F80" s="308">
        <v>45657</v>
      </c>
      <c r="G80" s="210" t="s">
        <v>25</v>
      </c>
      <c r="H80" s="210" t="s">
        <v>26</v>
      </c>
      <c r="I80" s="207">
        <v>-12105167.529999999</v>
      </c>
      <c r="L80" s="213">
        <v>0</v>
      </c>
      <c r="M80" s="213">
        <v>0</v>
      </c>
      <c r="O80" s="208">
        <f t="shared" si="4"/>
        <v>-1545.75</v>
      </c>
      <c r="P80" s="207">
        <f t="shared" si="6"/>
        <v>-12105167.534109073</v>
      </c>
      <c r="V80" s="309"/>
      <c r="W80" s="208"/>
    </row>
    <row r="81" spans="1:33" s="210" customFormat="1">
      <c r="A81" s="318" t="s">
        <v>453</v>
      </c>
      <c r="B81" s="318" t="s">
        <v>256</v>
      </c>
      <c r="C81" s="318" t="s">
        <v>472</v>
      </c>
      <c r="D81" s="310">
        <v>-1545.75</v>
      </c>
      <c r="E81" s="213">
        <v>7831.2583109228999</v>
      </c>
      <c r="F81" s="308">
        <v>45657</v>
      </c>
      <c r="G81" s="210" t="s">
        <v>25</v>
      </c>
      <c r="H81" s="210" t="s">
        <v>26</v>
      </c>
      <c r="I81" s="207">
        <v>-12105167.529999999</v>
      </c>
      <c r="L81" s="213">
        <v>0</v>
      </c>
      <c r="M81" s="213">
        <v>0</v>
      </c>
      <c r="O81" s="208">
        <f t="shared" si="4"/>
        <v>-1545.75</v>
      </c>
      <c r="P81" s="207">
        <f t="shared" si="6"/>
        <v>-12105167.534109073</v>
      </c>
      <c r="V81" s="309"/>
      <c r="W81" s="208"/>
      <c r="AG81" s="210">
        <f>+VLOOKUP(B81,'CLASIFICACION 12'!$D$5:$G$67,4,0)</f>
        <v>1545.75</v>
      </c>
    </row>
    <row r="82" spans="1:33" s="210" customFormat="1">
      <c r="A82" s="318"/>
      <c r="B82" s="210" t="s">
        <v>198</v>
      </c>
      <c r="C82" s="210" t="s">
        <v>197</v>
      </c>
      <c r="D82" s="310">
        <v>-3992.84</v>
      </c>
      <c r="E82" s="213">
        <v>7831.2583109228999</v>
      </c>
      <c r="F82" s="308">
        <v>45657</v>
      </c>
      <c r="G82" s="210" t="s">
        <v>25</v>
      </c>
      <c r="H82" s="210" t="s">
        <v>26</v>
      </c>
      <c r="I82" s="207">
        <v>-31268961.43</v>
      </c>
      <c r="L82" s="213">
        <v>0</v>
      </c>
      <c r="M82" s="213">
        <v>0</v>
      </c>
      <c r="O82" s="208">
        <f t="shared" si="4"/>
        <v>-3992.84</v>
      </c>
      <c r="P82" s="207">
        <f t="shared" ref="P82:P95" si="7">+O82*E82</f>
        <v>-31268961.434185393</v>
      </c>
      <c r="W82" s="208"/>
    </row>
    <row r="83" spans="1:33">
      <c r="A83" s="318" t="s">
        <v>453</v>
      </c>
      <c r="B83" s="217" t="s">
        <v>200</v>
      </c>
      <c r="C83" s="217" t="s">
        <v>199</v>
      </c>
      <c r="D83" s="310">
        <v>-3992.84</v>
      </c>
      <c r="E83" s="213">
        <v>7831.2583109228999</v>
      </c>
      <c r="F83" s="308">
        <v>45657</v>
      </c>
      <c r="G83" s="217" t="s">
        <v>25</v>
      </c>
      <c r="H83" s="217" t="s">
        <v>26</v>
      </c>
      <c r="I83" s="207">
        <v>-31268961.43</v>
      </c>
      <c r="K83" s="217"/>
      <c r="L83" s="213">
        <v>0</v>
      </c>
      <c r="M83" s="213">
        <v>0</v>
      </c>
      <c r="O83" s="310">
        <f t="shared" si="4"/>
        <v>-3992.84</v>
      </c>
      <c r="P83" s="216">
        <f t="shared" si="7"/>
        <v>-31268961.434185393</v>
      </c>
      <c r="V83" s="311"/>
      <c r="W83" s="208"/>
      <c r="AG83" s="210">
        <f>+VLOOKUP(B83,'CLASIFICACION 12'!$D$5:$G$67,4,0)</f>
        <v>3992.84</v>
      </c>
    </row>
    <row r="84" spans="1:33">
      <c r="A84" s="318"/>
      <c r="B84" s="318" t="s">
        <v>257</v>
      </c>
      <c r="C84" s="318" t="s">
        <v>473</v>
      </c>
      <c r="D84" s="310">
        <v>984.77</v>
      </c>
      <c r="E84" s="213">
        <v>7831.2583109228999</v>
      </c>
      <c r="F84" s="308">
        <v>45657</v>
      </c>
      <c r="G84" s="217" t="s">
        <v>25</v>
      </c>
      <c r="H84" s="217" t="s">
        <v>26</v>
      </c>
      <c r="I84" s="207">
        <v>7711988.25</v>
      </c>
      <c r="K84" s="217"/>
      <c r="L84" s="213">
        <v>0</v>
      </c>
      <c r="M84" s="213">
        <v>0</v>
      </c>
      <c r="O84" s="310">
        <f t="shared" si="4"/>
        <v>984.77</v>
      </c>
      <c r="P84" s="216">
        <f t="shared" ref="P84:P85" si="8">+O84*E84</f>
        <v>7711988.2468475439</v>
      </c>
      <c r="V84" s="311"/>
      <c r="W84" s="208"/>
    </row>
    <row r="85" spans="1:33">
      <c r="A85" s="318" t="s">
        <v>453</v>
      </c>
      <c r="B85" s="318" t="s">
        <v>258</v>
      </c>
      <c r="C85" s="318" t="s">
        <v>474</v>
      </c>
      <c r="D85" s="310">
        <v>984.77</v>
      </c>
      <c r="E85" s="213">
        <v>7831.2583109228999</v>
      </c>
      <c r="F85" s="308">
        <v>45657</v>
      </c>
      <c r="G85" s="217" t="s">
        <v>25</v>
      </c>
      <c r="H85" s="217" t="s">
        <v>26</v>
      </c>
      <c r="I85" s="207">
        <v>7711988.25</v>
      </c>
      <c r="K85" s="217"/>
      <c r="L85" s="213">
        <v>0</v>
      </c>
      <c r="M85" s="213">
        <v>984.77</v>
      </c>
      <c r="O85" s="310">
        <f t="shared" ref="O85:O97" si="9">+D85+L85-M85</f>
        <v>0</v>
      </c>
      <c r="P85" s="216">
        <f t="shared" si="8"/>
        <v>0</v>
      </c>
      <c r="V85" s="311"/>
      <c r="W85" s="208"/>
      <c r="AG85" s="210">
        <f>+VLOOKUP(B85,'CLASIFICACION 12'!$D$5:$G$67,4,0)</f>
        <v>0</v>
      </c>
    </row>
    <row r="86" spans="1:33" s="210" customFormat="1">
      <c r="A86" s="318"/>
      <c r="B86" s="210" t="s">
        <v>95</v>
      </c>
      <c r="C86" s="210" t="s">
        <v>96</v>
      </c>
      <c r="D86" s="310">
        <v>97986.07</v>
      </c>
      <c r="E86" s="213">
        <v>7831.2583109228999</v>
      </c>
      <c r="F86" s="308">
        <v>45657</v>
      </c>
      <c r="G86" s="210" t="s">
        <v>25</v>
      </c>
      <c r="H86" s="210" t="s">
        <v>26</v>
      </c>
      <c r="I86" s="207">
        <v>767354225.03999996</v>
      </c>
      <c r="L86" s="213">
        <v>0</v>
      </c>
      <c r="M86" s="213">
        <v>0</v>
      </c>
      <c r="O86" s="208">
        <f t="shared" si="9"/>
        <v>97986.07</v>
      </c>
      <c r="P86" s="207">
        <f t="shared" si="7"/>
        <v>767354225.04217315</v>
      </c>
      <c r="V86" s="309"/>
      <c r="W86" s="208"/>
    </row>
    <row r="87" spans="1:33" s="210" customFormat="1">
      <c r="A87" s="318"/>
      <c r="B87" s="210" t="s">
        <v>212</v>
      </c>
      <c r="C87" s="210" t="s">
        <v>213</v>
      </c>
      <c r="D87" s="310">
        <v>1274.31</v>
      </c>
      <c r="E87" s="213">
        <v>7831.2583109228999</v>
      </c>
      <c r="F87" s="308">
        <v>45657</v>
      </c>
      <c r="G87" s="210" t="s">
        <v>25</v>
      </c>
      <c r="H87" s="210" t="s">
        <v>26</v>
      </c>
      <c r="I87" s="207">
        <v>9979450.7799999993</v>
      </c>
      <c r="K87" s="207"/>
      <c r="L87" s="213">
        <v>0</v>
      </c>
      <c r="M87" s="213">
        <v>0</v>
      </c>
      <c r="O87" s="208">
        <f t="shared" si="9"/>
        <v>1274.31</v>
      </c>
      <c r="P87" s="207">
        <f t="shared" si="7"/>
        <v>9979450.7781921607</v>
      </c>
      <c r="V87" s="309"/>
      <c r="W87" s="208"/>
    </row>
    <row r="88" spans="1:33">
      <c r="A88" s="318" t="s">
        <v>453</v>
      </c>
      <c r="B88" s="217" t="s">
        <v>174</v>
      </c>
      <c r="C88" s="217" t="s">
        <v>214</v>
      </c>
      <c r="D88" s="310">
        <v>1274.31</v>
      </c>
      <c r="E88" s="213">
        <v>7831.2583109228999</v>
      </c>
      <c r="F88" s="308">
        <v>45657</v>
      </c>
      <c r="G88" s="217" t="s">
        <v>25</v>
      </c>
      <c r="H88" s="217" t="s">
        <v>26</v>
      </c>
      <c r="I88" s="207">
        <v>9979450.7799999993</v>
      </c>
      <c r="L88" s="213">
        <v>124.4168119569008</v>
      </c>
      <c r="M88" s="213">
        <v>0</v>
      </c>
      <c r="O88" s="310">
        <f t="shared" si="9"/>
        <v>1398.7268119569007</v>
      </c>
      <c r="P88" s="216">
        <f t="shared" si="7"/>
        <v>10953790.970848171</v>
      </c>
      <c r="V88" s="311"/>
      <c r="W88" s="208"/>
      <c r="AG88" s="210">
        <f>+VLOOKUP(B88,'CLASIFICACION 12'!$D$5:$G$67,4,0)</f>
        <v>1398.7268119569007</v>
      </c>
    </row>
    <row r="89" spans="1:33" s="210" customFormat="1">
      <c r="A89" s="312"/>
      <c r="B89" s="210" t="s">
        <v>97</v>
      </c>
      <c r="C89" s="210" t="s">
        <v>98</v>
      </c>
      <c r="D89" s="310">
        <v>9118.68</v>
      </c>
      <c r="E89" s="213">
        <v>7831.2583109228999</v>
      </c>
      <c r="F89" s="308">
        <v>45657</v>
      </c>
      <c r="G89" s="210" t="s">
        <v>25</v>
      </c>
      <c r="H89" s="210" t="s">
        <v>26</v>
      </c>
      <c r="I89" s="207">
        <v>71410738.530000001</v>
      </c>
      <c r="L89" s="213">
        <v>0</v>
      </c>
      <c r="M89" s="213">
        <v>0</v>
      </c>
      <c r="O89" s="208">
        <f t="shared" si="9"/>
        <v>9118.68</v>
      </c>
      <c r="P89" s="207">
        <f t="shared" si="7"/>
        <v>71410738.534646437</v>
      </c>
      <c r="V89" s="309"/>
      <c r="W89" s="208"/>
    </row>
    <row r="90" spans="1:33">
      <c r="A90" s="312" t="s">
        <v>453</v>
      </c>
      <c r="B90" s="217" t="s">
        <v>428</v>
      </c>
      <c r="C90" s="217" t="s">
        <v>448</v>
      </c>
      <c r="D90" s="310">
        <v>252.25</v>
      </c>
      <c r="E90" s="213">
        <v>7831.2583109228999</v>
      </c>
      <c r="F90" s="308">
        <v>45657</v>
      </c>
      <c r="G90" s="217" t="s">
        <v>25</v>
      </c>
      <c r="H90" s="217" t="s">
        <v>26</v>
      </c>
      <c r="I90" s="207">
        <v>1975434.91</v>
      </c>
      <c r="K90" s="217"/>
      <c r="L90" s="213">
        <v>0</v>
      </c>
      <c r="M90" s="213">
        <v>0</v>
      </c>
      <c r="O90" s="310">
        <f t="shared" si="9"/>
        <v>252.25</v>
      </c>
      <c r="P90" s="216">
        <f t="shared" si="7"/>
        <v>1975434.9089303014</v>
      </c>
      <c r="V90" s="311"/>
      <c r="W90" s="208"/>
      <c r="AG90" s="210">
        <f>+VLOOKUP(B90,'CLASIFICACION 12'!$D$5:$G$67,4,0)</f>
        <v>252.25</v>
      </c>
    </row>
    <row r="91" spans="1:33">
      <c r="A91" s="312" t="s">
        <v>453</v>
      </c>
      <c r="B91" s="217" t="s">
        <v>39</v>
      </c>
      <c r="C91" s="217" t="s">
        <v>102</v>
      </c>
      <c r="D91" s="310">
        <v>8866.43</v>
      </c>
      <c r="E91" s="213">
        <v>7831.2583109228999</v>
      </c>
      <c r="F91" s="308">
        <v>45657</v>
      </c>
      <c r="G91" s="217" t="s">
        <v>25</v>
      </c>
      <c r="H91" s="217" t="s">
        <v>26</v>
      </c>
      <c r="I91" s="207">
        <v>69435303.629999995</v>
      </c>
      <c r="K91" s="217"/>
      <c r="L91" s="213">
        <v>2.13</v>
      </c>
      <c r="M91" s="213">
        <v>8868.56</v>
      </c>
      <c r="O91" s="310">
        <f t="shared" si="9"/>
        <v>0</v>
      </c>
      <c r="P91" s="216">
        <f t="shared" si="7"/>
        <v>0</v>
      </c>
      <c r="V91" s="311"/>
      <c r="W91" s="208"/>
      <c r="AG91" s="210">
        <f>+VLOOKUP(B91,'CLASIFICACION 12'!$D$5:$G$67,4,0)</f>
        <v>0</v>
      </c>
    </row>
    <row r="92" spans="1:33">
      <c r="A92" s="312" t="s">
        <v>453</v>
      </c>
      <c r="B92" s="217" t="s">
        <v>170</v>
      </c>
      <c r="C92" s="217" t="s">
        <v>99</v>
      </c>
      <c r="D92" s="310">
        <v>5208.32</v>
      </c>
      <c r="E92" s="213">
        <v>7831.2583109228999</v>
      </c>
      <c r="F92" s="308">
        <v>45657</v>
      </c>
      <c r="G92" s="217" t="s">
        <v>25</v>
      </c>
      <c r="H92" s="217" t="s">
        <v>26</v>
      </c>
      <c r="I92" s="207">
        <v>40787699.289999999</v>
      </c>
      <c r="K92" s="217"/>
      <c r="L92" s="213">
        <v>625</v>
      </c>
      <c r="M92" s="213">
        <v>0</v>
      </c>
      <c r="O92" s="310">
        <f t="shared" si="9"/>
        <v>5833.32</v>
      </c>
      <c r="P92" s="216">
        <f t="shared" si="7"/>
        <v>45682235.73027277</v>
      </c>
      <c r="V92" s="311"/>
      <c r="W92" s="208"/>
      <c r="AG92" s="210">
        <f>+VLOOKUP(B92,'CLASIFICACION 12'!$D$5:$G$67,4,0)</f>
        <v>5833.32</v>
      </c>
    </row>
    <row r="93" spans="1:33">
      <c r="A93" s="312" t="s">
        <v>453</v>
      </c>
      <c r="B93" s="217" t="s">
        <v>171</v>
      </c>
      <c r="C93" s="217" t="s">
        <v>100</v>
      </c>
      <c r="D93" s="310">
        <v>55</v>
      </c>
      <c r="E93" s="213">
        <v>7831.2583109228999</v>
      </c>
      <c r="F93" s="308">
        <v>45657</v>
      </c>
      <c r="G93" s="217" t="s">
        <v>25</v>
      </c>
      <c r="H93" s="217" t="s">
        <v>26</v>
      </c>
      <c r="I93" s="207">
        <v>430719.21</v>
      </c>
      <c r="K93" s="217"/>
      <c r="L93" s="213">
        <v>5</v>
      </c>
      <c r="M93" s="213">
        <v>0</v>
      </c>
      <c r="O93" s="310">
        <f t="shared" si="9"/>
        <v>60</v>
      </c>
      <c r="P93" s="216">
        <f t="shared" si="7"/>
        <v>469875.49865537399</v>
      </c>
      <c r="V93" s="311"/>
      <c r="W93" s="208"/>
      <c r="AG93" s="210">
        <f>+VLOOKUP(B93,'CLASIFICACION 12'!$D$5:$G$67,4,0)</f>
        <v>60</v>
      </c>
    </row>
    <row r="94" spans="1:33">
      <c r="A94" s="312" t="s">
        <v>453</v>
      </c>
      <c r="B94" s="217" t="s">
        <v>172</v>
      </c>
      <c r="C94" s="217" t="s">
        <v>101</v>
      </c>
      <c r="D94" s="310">
        <v>1565.96</v>
      </c>
      <c r="E94" s="213">
        <v>7831.2583109228999</v>
      </c>
      <c r="F94" s="308">
        <v>45657</v>
      </c>
      <c r="G94" s="217" t="s">
        <v>25</v>
      </c>
      <c r="H94" s="217" t="s">
        <v>26</v>
      </c>
      <c r="I94" s="207">
        <v>12263437.26</v>
      </c>
      <c r="L94" s="213">
        <v>142.36000000000001</v>
      </c>
      <c r="M94" s="213">
        <v>0</v>
      </c>
      <c r="O94" s="310">
        <f t="shared" si="9"/>
        <v>1708.3200000000002</v>
      </c>
      <c r="P94" s="216">
        <f t="shared" si="7"/>
        <v>13378295.19771581</v>
      </c>
      <c r="V94" s="311"/>
      <c r="W94" s="208"/>
      <c r="AG94" s="210">
        <f>+VLOOKUP(B94,'CLASIFICACION 12'!$D$5:$G$67,4,0)</f>
        <v>1708.3200000000002</v>
      </c>
    </row>
    <row r="95" spans="1:33">
      <c r="A95" s="318" t="s">
        <v>453</v>
      </c>
      <c r="B95" s="217" t="s">
        <v>173</v>
      </c>
      <c r="C95" s="217" t="s">
        <v>103</v>
      </c>
      <c r="D95" s="310">
        <v>73.599999999999994</v>
      </c>
      <c r="E95" s="213">
        <v>7831.2583109228999</v>
      </c>
      <c r="F95" s="308">
        <v>45657</v>
      </c>
      <c r="G95" s="217" t="s">
        <v>25</v>
      </c>
      <c r="H95" s="217" t="s">
        <v>26</v>
      </c>
      <c r="I95" s="207">
        <v>576380.61</v>
      </c>
      <c r="L95" s="213">
        <v>0</v>
      </c>
      <c r="M95" s="213">
        <v>0</v>
      </c>
      <c r="O95" s="310">
        <f t="shared" si="9"/>
        <v>73.599999999999994</v>
      </c>
      <c r="P95" s="216">
        <f t="shared" si="7"/>
        <v>576380.61168392538</v>
      </c>
      <c r="V95" s="311"/>
      <c r="W95" s="208"/>
      <c r="AG95" s="210">
        <f>+VLOOKUP(B95,'CLASIFICACION 12'!$D$5:$G$67,4,0)</f>
        <v>73.599999999999994</v>
      </c>
    </row>
    <row r="96" spans="1:33">
      <c r="A96" s="318"/>
      <c r="B96" s="312" t="s">
        <v>104</v>
      </c>
      <c r="C96" s="312" t="s">
        <v>475</v>
      </c>
      <c r="D96" s="310">
        <v>80690.2</v>
      </c>
      <c r="E96" s="213">
        <v>7831.2583109228999</v>
      </c>
      <c r="F96" s="308">
        <v>45657</v>
      </c>
      <c r="G96" s="217" t="s">
        <v>25</v>
      </c>
      <c r="H96" s="217" t="s">
        <v>26</v>
      </c>
      <c r="I96" s="207">
        <v>631905799.36000001</v>
      </c>
      <c r="L96" s="213">
        <v>0</v>
      </c>
      <c r="M96" s="213">
        <v>0</v>
      </c>
      <c r="O96" s="310">
        <f t="shared" si="9"/>
        <v>80690.2</v>
      </c>
      <c r="P96" s="216">
        <f t="shared" ref="P96:P97" si="10">+O96*E96</f>
        <v>631905799.36003101</v>
      </c>
      <c r="V96" s="311"/>
      <c r="W96" s="208"/>
    </row>
    <row r="97" spans="1:33">
      <c r="A97" s="318" t="s">
        <v>453</v>
      </c>
      <c r="B97" s="318" t="s">
        <v>259</v>
      </c>
      <c r="C97" s="318" t="s">
        <v>476</v>
      </c>
      <c r="D97" s="310">
        <v>80690.2</v>
      </c>
      <c r="E97" s="213">
        <v>7831.2583109228999</v>
      </c>
      <c r="F97" s="308">
        <v>45657</v>
      </c>
      <c r="G97" s="217" t="s">
        <v>25</v>
      </c>
      <c r="H97" s="217" t="s">
        <v>26</v>
      </c>
      <c r="I97" s="207">
        <v>631905799.36000001</v>
      </c>
      <c r="L97" s="213">
        <v>984.77</v>
      </c>
      <c r="M97" s="213">
        <v>0</v>
      </c>
      <c r="O97" s="310">
        <f t="shared" si="9"/>
        <v>81674.97</v>
      </c>
      <c r="P97" s="216">
        <f t="shared" si="10"/>
        <v>639617787.60687852</v>
      </c>
      <c r="V97" s="311"/>
      <c r="W97" s="208"/>
      <c r="AG97" s="210">
        <f>+VLOOKUP(B97,'CLASIFICACION 12'!$D$5:$G$67,4,0)</f>
        <v>81674.97</v>
      </c>
    </row>
    <row r="98" spans="1:33">
      <c r="L98" s="201">
        <f>+SUBTOTAL(9,L9:L97)</f>
        <v>25751.976811956905</v>
      </c>
      <c r="M98" s="201">
        <f>+SUBTOTAL(9,M9:M97)</f>
        <v>25751.976811956898</v>
      </c>
      <c r="O98" s="310"/>
      <c r="P98" s="216"/>
      <c r="V98" s="311"/>
      <c r="W98" s="208"/>
    </row>
    <row r="99" spans="1:33">
      <c r="M99" s="201">
        <f>+M98-L98</f>
        <v>0</v>
      </c>
      <c r="O99" s="310"/>
      <c r="P99" s="216"/>
      <c r="V99" s="311"/>
      <c r="W99" s="208"/>
    </row>
    <row r="100" spans="1:33">
      <c r="O100" s="310"/>
      <c r="P100" s="216"/>
      <c r="V100" s="311"/>
      <c r="W100" s="208"/>
    </row>
    <row r="101" spans="1:33">
      <c r="O101" s="310"/>
      <c r="P101" s="216"/>
      <c r="V101" s="311"/>
      <c r="W101" s="208"/>
    </row>
    <row r="102" spans="1:33">
      <c r="O102" s="310"/>
      <c r="P102" s="216"/>
      <c r="V102" s="311"/>
      <c r="W102" s="208"/>
    </row>
    <row r="103" spans="1:33">
      <c r="O103" s="310"/>
      <c r="P103" s="216"/>
      <c r="V103" s="311"/>
      <c r="W103" s="208"/>
    </row>
    <row r="104" spans="1:33">
      <c r="D104" s="310"/>
      <c r="F104" s="317"/>
      <c r="O104" s="310"/>
      <c r="P104" s="216"/>
      <c r="V104" s="311"/>
      <c r="W104" s="208"/>
    </row>
    <row r="105" spans="1:33">
      <c r="D105" s="217" t="s">
        <v>106</v>
      </c>
      <c r="E105" s="201" t="s">
        <v>106</v>
      </c>
      <c r="G105" s="217" t="s">
        <v>106</v>
      </c>
      <c r="H105" s="217" t="s">
        <v>106</v>
      </c>
      <c r="I105" s="216" t="s">
        <v>106</v>
      </c>
      <c r="O105" s="310"/>
      <c r="P105" s="216"/>
    </row>
    <row r="106" spans="1:33">
      <c r="B106" s="210" t="s">
        <v>34</v>
      </c>
      <c r="C106" s="210"/>
      <c r="D106" s="208">
        <v>1658594.65</v>
      </c>
      <c r="E106" s="213"/>
      <c r="F106" s="210"/>
      <c r="G106" s="210"/>
      <c r="H106" s="210"/>
      <c r="I106" s="207">
        <v>12577555141.68</v>
      </c>
      <c r="O106" s="310"/>
      <c r="P106" s="216"/>
    </row>
    <row r="107" spans="1:33" s="210" customFormat="1">
      <c r="B107" s="210" t="s">
        <v>35</v>
      </c>
      <c r="D107" s="208">
        <v>1658594.65</v>
      </c>
      <c r="E107" s="213"/>
      <c r="I107" s="207">
        <v>12577555141.68</v>
      </c>
      <c r="K107" s="207"/>
      <c r="L107" s="213">
        <f>SUM(L1:L106)</f>
        <v>51503.953623913811</v>
      </c>
      <c r="M107" s="213">
        <f>SUM(M1:M106)</f>
        <v>51503.953623913796</v>
      </c>
      <c r="O107" s="310"/>
      <c r="P107" s="216"/>
    </row>
    <row r="108" spans="1:33">
      <c r="M108" s="201">
        <f>+L107-M107</f>
        <v>0</v>
      </c>
    </row>
    <row r="109" spans="1:33">
      <c r="D109" s="310">
        <v>1643692.55</v>
      </c>
    </row>
    <row r="110" spans="1:33">
      <c r="D110" s="310"/>
    </row>
    <row r="112" spans="1:33">
      <c r="O112" s="310"/>
    </row>
    <row r="113" spans="15:15">
      <c r="O113" s="310"/>
    </row>
    <row r="114" spans="15:15">
      <c r="O114" s="310"/>
    </row>
    <row r="115" spans="15:15">
      <c r="O115" s="310"/>
    </row>
  </sheetData>
  <autoFilter ref="A5:P97" xr:uid="{E04765F2-F3FC-4287-BDE3-8A37A86B0DC9}"/>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89C9D-65F6-483D-9B9D-B31B393301BC}">
  <dimension ref="A1:S137"/>
  <sheetViews>
    <sheetView topLeftCell="C1" workbookViewId="0">
      <selection activeCell="R6" sqref="R6"/>
    </sheetView>
  </sheetViews>
  <sheetFormatPr baseColWidth="10" defaultColWidth="11.5703125" defaultRowHeight="15"/>
  <cols>
    <col min="1" max="1" width="10" style="278" customWidth="1"/>
    <col min="2" max="2" width="17.5703125" style="278" customWidth="1"/>
    <col min="3" max="3" width="33.42578125" style="278" customWidth="1"/>
    <col min="4" max="4" width="7.7109375" style="278" customWidth="1"/>
    <col min="5" max="5" width="17.140625" style="278" customWidth="1"/>
    <col min="6" max="6" width="15.140625" style="278" customWidth="1"/>
    <col min="7" max="7" width="15.7109375" style="278" customWidth="1"/>
    <col min="8" max="8" width="14.28515625" style="278" customWidth="1"/>
    <col min="9" max="9" width="20.28515625" style="278" customWidth="1"/>
    <col min="10" max="10" width="12.7109375" style="278" bestFit="1" customWidth="1"/>
    <col min="11" max="16" width="11.5703125" style="278"/>
    <col min="17" max="17" width="17.28515625" style="278" bestFit="1" customWidth="1"/>
    <col min="18" max="16384" width="11.5703125" style="278"/>
  </cols>
  <sheetData>
    <row r="1" spans="1:19" customFormat="1" ht="21">
      <c r="A1" s="232" t="s">
        <v>482</v>
      </c>
      <c r="B1" s="233"/>
      <c r="C1" s="233"/>
      <c r="D1" s="62"/>
      <c r="E1" s="62"/>
      <c r="F1" s="234"/>
      <c r="G1" s="235"/>
      <c r="H1" s="236"/>
    </row>
    <row r="2" spans="1:19" customFormat="1" ht="21">
      <c r="B2" s="232"/>
      <c r="C2" s="233"/>
      <c r="D2" s="62"/>
      <c r="E2" s="62"/>
      <c r="F2" s="234"/>
      <c r="G2" s="235"/>
      <c r="H2" s="236"/>
    </row>
    <row r="3" spans="1:19" customFormat="1" ht="15.75">
      <c r="A3" s="237" t="s">
        <v>483</v>
      </c>
      <c r="B3" s="238">
        <v>45658</v>
      </c>
      <c r="C3" s="233"/>
      <c r="D3" s="62"/>
      <c r="E3" s="62"/>
      <c r="F3" s="234"/>
      <c r="G3" s="235"/>
      <c r="H3" s="236"/>
    </row>
    <row r="4" spans="1:19" customFormat="1" ht="15.75">
      <c r="A4" s="237" t="s">
        <v>484</v>
      </c>
      <c r="B4" s="238">
        <v>45747</v>
      </c>
      <c r="C4" s="233"/>
      <c r="D4" s="62"/>
      <c r="E4" s="62"/>
      <c r="F4" s="234"/>
      <c r="G4" s="235"/>
      <c r="H4" s="236"/>
    </row>
    <row r="5" spans="1:19" customFormat="1">
      <c r="A5" s="233"/>
      <c r="B5" s="233"/>
      <c r="C5" s="233"/>
      <c r="D5" s="62"/>
      <c r="E5" s="62"/>
      <c r="F5" s="234"/>
      <c r="G5" s="235"/>
      <c r="H5" s="236"/>
      <c r="M5" s="416" t="s">
        <v>485</v>
      </c>
      <c r="N5" s="416"/>
      <c r="P5" t="s">
        <v>486</v>
      </c>
      <c r="Q5" s="47">
        <v>7994.25</v>
      </c>
    </row>
    <row r="6" spans="1:19" customFormat="1" ht="15.75">
      <c r="A6" s="239" t="s">
        <v>487</v>
      </c>
      <c r="B6" s="239" t="s">
        <v>488</v>
      </c>
      <c r="C6" s="239" t="s">
        <v>489</v>
      </c>
      <c r="D6" s="239" t="s">
        <v>490</v>
      </c>
      <c r="E6" s="239" t="s">
        <v>491</v>
      </c>
      <c r="F6" s="240" t="s">
        <v>492</v>
      </c>
      <c r="G6" s="241" t="s">
        <v>493</v>
      </c>
      <c r="H6" s="240" t="s">
        <v>494</v>
      </c>
      <c r="I6" s="240" t="s">
        <v>495</v>
      </c>
      <c r="J6" s="240" t="s">
        <v>496</v>
      </c>
      <c r="K6" s="240"/>
      <c r="L6" s="240"/>
      <c r="M6" s="240" t="s">
        <v>497</v>
      </c>
      <c r="N6" s="240" t="s">
        <v>498</v>
      </c>
      <c r="O6" s="240"/>
      <c r="P6" s="240" t="s">
        <v>499</v>
      </c>
      <c r="Q6" s="240" t="s">
        <v>26</v>
      </c>
      <c r="R6" s="246" t="s">
        <v>628</v>
      </c>
      <c r="S6" s="245" t="s">
        <v>627</v>
      </c>
    </row>
    <row r="7" spans="1:19">
      <c r="A7" s="278" t="s">
        <v>500</v>
      </c>
      <c r="B7" s="279" t="s">
        <v>501</v>
      </c>
      <c r="C7" s="279" t="s">
        <v>502</v>
      </c>
      <c r="D7" s="280" t="s">
        <v>106</v>
      </c>
      <c r="E7" s="280" t="s">
        <v>106</v>
      </c>
      <c r="F7" s="274">
        <v>0</v>
      </c>
      <c r="G7" s="275">
        <v>13153938901.889999</v>
      </c>
      <c r="H7" s="276">
        <v>1681465.76</v>
      </c>
    </row>
    <row r="8" spans="1:19">
      <c r="A8" s="278" t="s">
        <v>500</v>
      </c>
      <c r="B8" s="279" t="s">
        <v>503</v>
      </c>
      <c r="C8" s="279" t="s">
        <v>504</v>
      </c>
      <c r="D8" s="280" t="s">
        <v>106</v>
      </c>
      <c r="E8" s="280" t="s">
        <v>106</v>
      </c>
      <c r="F8" s="274">
        <v>0</v>
      </c>
      <c r="G8" s="275">
        <v>2151604735.7199998</v>
      </c>
      <c r="H8" s="276">
        <v>270994.64</v>
      </c>
    </row>
    <row r="9" spans="1:19">
      <c r="A9" s="278" t="s">
        <v>500</v>
      </c>
      <c r="B9" s="279" t="s">
        <v>505</v>
      </c>
      <c r="C9" s="279" t="s">
        <v>506</v>
      </c>
      <c r="D9" s="280" t="s">
        <v>106</v>
      </c>
      <c r="E9" s="280" t="s">
        <v>106</v>
      </c>
      <c r="F9" s="274">
        <v>0</v>
      </c>
      <c r="G9" s="275">
        <v>2151604735.7199998</v>
      </c>
      <c r="H9" s="276">
        <v>270994.64</v>
      </c>
    </row>
    <row r="10" spans="1:19">
      <c r="A10" s="278" t="s">
        <v>500</v>
      </c>
      <c r="B10" s="279" t="s">
        <v>507</v>
      </c>
      <c r="C10" s="279" t="s">
        <v>508</v>
      </c>
      <c r="D10" s="280" t="s">
        <v>106</v>
      </c>
      <c r="E10" s="280" t="s">
        <v>106</v>
      </c>
      <c r="F10" s="274">
        <v>0</v>
      </c>
      <c r="G10" s="275">
        <v>2151604735.7199998</v>
      </c>
      <c r="H10" s="276">
        <v>270994.64</v>
      </c>
    </row>
    <row r="11" spans="1:19">
      <c r="A11" s="278" t="s">
        <v>500</v>
      </c>
      <c r="B11" s="279" t="s">
        <v>509</v>
      </c>
      <c r="C11" s="279" t="s">
        <v>510</v>
      </c>
      <c r="D11" s="280" t="s">
        <v>106</v>
      </c>
      <c r="E11" s="280" t="s">
        <v>106</v>
      </c>
      <c r="F11" s="274">
        <v>0</v>
      </c>
      <c r="G11" s="275">
        <v>2151604735.7199998</v>
      </c>
      <c r="H11" s="276">
        <v>270994.64</v>
      </c>
    </row>
    <row r="12" spans="1:19" ht="15.75">
      <c r="A12" s="278" t="s">
        <v>500</v>
      </c>
      <c r="B12" s="281">
        <v>11020105001001</v>
      </c>
      <c r="C12" s="279" t="s">
        <v>511</v>
      </c>
      <c r="D12" s="280" t="s">
        <v>499</v>
      </c>
      <c r="E12" s="280" t="s">
        <v>512</v>
      </c>
      <c r="F12" s="274">
        <v>270994.64</v>
      </c>
      <c r="G12" s="275">
        <v>2151604735.7199998</v>
      </c>
      <c r="H12" s="276">
        <v>0</v>
      </c>
      <c r="I12" s="282" t="s">
        <v>455</v>
      </c>
      <c r="J12" s="283">
        <f>+F12-H12</f>
        <v>270994.64</v>
      </c>
      <c r="K12" s="278" t="s">
        <v>27</v>
      </c>
      <c r="M12" s="278">
        <v>0</v>
      </c>
      <c r="N12" s="278">
        <v>0</v>
      </c>
      <c r="P12" s="284">
        <f>+F12+M12-N12</f>
        <v>270994.64</v>
      </c>
      <c r="Q12" s="277">
        <f>+P12*$Q$5</f>
        <v>2166398900.8200002</v>
      </c>
      <c r="R12" s="285" t="s">
        <v>190</v>
      </c>
    </row>
    <row r="13" spans="1:19">
      <c r="A13" s="278" t="s">
        <v>500</v>
      </c>
      <c r="B13" s="279">
        <v>12</v>
      </c>
      <c r="C13" s="279" t="s">
        <v>513</v>
      </c>
      <c r="D13" s="280" t="s">
        <v>106</v>
      </c>
      <c r="E13" s="280" t="s">
        <v>106</v>
      </c>
      <c r="F13" s="274">
        <v>0</v>
      </c>
      <c r="G13" s="275">
        <v>10705959822.290001</v>
      </c>
      <c r="H13" s="276">
        <v>1372797.8</v>
      </c>
      <c r="K13" s="278">
        <v>0</v>
      </c>
      <c r="M13" s="278">
        <v>0</v>
      </c>
      <c r="N13" s="278">
        <v>0</v>
      </c>
      <c r="P13" s="278">
        <f t="shared" ref="P13:P39" si="0">+F13+M13-N13</f>
        <v>0</v>
      </c>
      <c r="Q13" s="278">
        <f t="shared" ref="Q13:Q76" si="1">+P13*$Q$5</f>
        <v>0</v>
      </c>
    </row>
    <row r="14" spans="1:19">
      <c r="A14" s="278" t="s">
        <v>500</v>
      </c>
      <c r="B14" s="279">
        <v>1201</v>
      </c>
      <c r="C14" s="279" t="s">
        <v>514</v>
      </c>
      <c r="D14" s="280" t="s">
        <v>106</v>
      </c>
      <c r="E14" s="280" t="s">
        <v>106</v>
      </c>
      <c r="F14" s="274">
        <v>0</v>
      </c>
      <c r="G14" s="275">
        <v>627244826.88</v>
      </c>
      <c r="H14" s="276">
        <v>80221.119999999995</v>
      </c>
      <c r="K14" s="278">
        <v>0</v>
      </c>
      <c r="M14" s="278">
        <v>0</v>
      </c>
      <c r="N14" s="278">
        <v>0</v>
      </c>
      <c r="P14" s="278">
        <f t="shared" si="0"/>
        <v>0</v>
      </c>
      <c r="Q14" s="278">
        <f t="shared" si="1"/>
        <v>0</v>
      </c>
    </row>
    <row r="15" spans="1:19">
      <c r="A15" s="278" t="s">
        <v>500</v>
      </c>
      <c r="B15" s="279">
        <v>12010115</v>
      </c>
      <c r="C15" s="279" t="s">
        <v>515</v>
      </c>
      <c r="D15" s="280" t="s">
        <v>106</v>
      </c>
      <c r="E15" s="280" t="s">
        <v>106</v>
      </c>
      <c r="F15" s="274">
        <v>0</v>
      </c>
      <c r="G15" s="275">
        <v>627244826.88</v>
      </c>
      <c r="H15" s="276">
        <v>80221.119999999995</v>
      </c>
      <c r="K15" s="278">
        <v>0</v>
      </c>
      <c r="M15" s="278">
        <v>0</v>
      </c>
      <c r="N15" s="278">
        <v>0</v>
      </c>
      <c r="P15" s="278">
        <f t="shared" si="0"/>
        <v>0</v>
      </c>
      <c r="Q15" s="278">
        <f t="shared" si="1"/>
        <v>0</v>
      </c>
    </row>
    <row r="16" spans="1:19">
      <c r="A16" s="278" t="s">
        <v>500</v>
      </c>
      <c r="B16" s="279">
        <v>12010115003</v>
      </c>
      <c r="C16" s="279" t="s">
        <v>516</v>
      </c>
      <c r="D16" s="280" t="s">
        <v>106</v>
      </c>
      <c r="E16" s="280" t="s">
        <v>106</v>
      </c>
      <c r="F16" s="274">
        <v>0</v>
      </c>
      <c r="G16" s="275">
        <v>627244826.88</v>
      </c>
      <c r="H16" s="276">
        <v>80221.119999999995</v>
      </c>
      <c r="K16" s="278">
        <v>0</v>
      </c>
      <c r="M16" s="278">
        <v>0</v>
      </c>
      <c r="N16" s="278">
        <v>0</v>
      </c>
      <c r="P16" s="278">
        <f t="shared" si="0"/>
        <v>0</v>
      </c>
      <c r="Q16" s="278">
        <f t="shared" si="1"/>
        <v>0</v>
      </c>
    </row>
    <row r="17" spans="1:19" ht="15.75">
      <c r="A17" s="278" t="s">
        <v>500</v>
      </c>
      <c r="B17" s="281">
        <v>12010115003001</v>
      </c>
      <c r="C17" s="279" t="s">
        <v>517</v>
      </c>
      <c r="D17" s="280" t="s">
        <v>499</v>
      </c>
      <c r="E17" s="280" t="s">
        <v>512</v>
      </c>
      <c r="F17" s="274">
        <v>80221.119999999995</v>
      </c>
      <c r="G17" s="275">
        <v>627244826.88</v>
      </c>
      <c r="H17" s="276">
        <v>0</v>
      </c>
      <c r="I17" s="282" t="s">
        <v>518</v>
      </c>
      <c r="J17" s="283">
        <f>+F17-H17</f>
        <v>80221.119999999995</v>
      </c>
      <c r="K17" s="278" t="s">
        <v>27</v>
      </c>
      <c r="M17" s="278">
        <v>0</v>
      </c>
      <c r="N17" s="278">
        <v>0</v>
      </c>
      <c r="P17" s="278">
        <f t="shared" si="0"/>
        <v>80221.119999999995</v>
      </c>
      <c r="Q17" s="277">
        <f t="shared" si="1"/>
        <v>641307688.55999994</v>
      </c>
      <c r="R17" s="285" t="s">
        <v>187</v>
      </c>
    </row>
    <row r="18" spans="1:19">
      <c r="A18" s="278" t="s">
        <v>500</v>
      </c>
      <c r="B18" s="279">
        <v>1204</v>
      </c>
      <c r="C18" s="279" t="s">
        <v>519</v>
      </c>
      <c r="D18" s="280" t="s">
        <v>106</v>
      </c>
      <c r="E18" s="280" t="s">
        <v>106</v>
      </c>
      <c r="F18" s="274">
        <v>0</v>
      </c>
      <c r="G18" s="275">
        <v>10078714995.41</v>
      </c>
      <c r="H18" s="276">
        <v>1292576.68</v>
      </c>
      <c r="K18" s="278">
        <v>0</v>
      </c>
      <c r="M18" s="278">
        <v>0</v>
      </c>
      <c r="N18" s="278">
        <v>0</v>
      </c>
      <c r="P18" s="278">
        <f t="shared" si="0"/>
        <v>0</v>
      </c>
      <c r="Q18" s="278">
        <f t="shared" si="1"/>
        <v>0</v>
      </c>
    </row>
    <row r="19" spans="1:19">
      <c r="A19" s="278" t="s">
        <v>500</v>
      </c>
      <c r="B19" s="279">
        <v>12040243</v>
      </c>
      <c r="C19" s="279" t="s">
        <v>520</v>
      </c>
      <c r="D19" s="280" t="s">
        <v>106</v>
      </c>
      <c r="E19" s="280" t="s">
        <v>106</v>
      </c>
      <c r="F19" s="274">
        <v>0</v>
      </c>
      <c r="G19" s="275">
        <v>10078714995.41</v>
      </c>
      <c r="H19" s="276">
        <v>1292576.68</v>
      </c>
      <c r="K19" s="278">
        <v>0</v>
      </c>
      <c r="M19" s="278">
        <v>0</v>
      </c>
      <c r="N19" s="278">
        <v>0</v>
      </c>
      <c r="P19" s="278">
        <f t="shared" si="0"/>
        <v>0</v>
      </c>
      <c r="Q19" s="278">
        <f t="shared" si="1"/>
        <v>0</v>
      </c>
    </row>
    <row r="20" spans="1:19">
      <c r="A20" s="278" t="s">
        <v>500</v>
      </c>
      <c r="B20" s="279">
        <v>12040243001</v>
      </c>
      <c r="C20" s="279" t="s">
        <v>521</v>
      </c>
      <c r="D20" s="280" t="s">
        <v>106</v>
      </c>
      <c r="E20" s="280" t="s">
        <v>106</v>
      </c>
      <c r="F20" s="274">
        <v>0</v>
      </c>
      <c r="G20" s="275">
        <v>10078714995.41</v>
      </c>
      <c r="H20" s="276">
        <v>1292576.68</v>
      </c>
      <c r="K20" s="278">
        <v>0</v>
      </c>
      <c r="M20" s="278">
        <v>0</v>
      </c>
      <c r="N20" s="278">
        <v>0</v>
      </c>
      <c r="P20" s="278">
        <f t="shared" si="0"/>
        <v>0</v>
      </c>
      <c r="Q20" s="278">
        <f t="shared" si="1"/>
        <v>0</v>
      </c>
    </row>
    <row r="21" spans="1:19" ht="15.75">
      <c r="A21" s="278" t="s">
        <v>500</v>
      </c>
      <c r="B21" s="281">
        <v>12040243001001</v>
      </c>
      <c r="C21" s="279" t="s">
        <v>522</v>
      </c>
      <c r="D21" s="280" t="s">
        <v>499</v>
      </c>
      <c r="E21" s="280" t="s">
        <v>512</v>
      </c>
      <c r="F21" s="274">
        <v>278877.64</v>
      </c>
      <c r="G21" s="275">
        <v>2176938567.9299998</v>
      </c>
      <c r="H21" s="276">
        <v>0</v>
      </c>
      <c r="I21" s="282" t="s">
        <v>459</v>
      </c>
      <c r="J21" s="283">
        <f>+F21-H21</f>
        <v>278877.64</v>
      </c>
      <c r="K21" s="278" t="s">
        <v>27</v>
      </c>
      <c r="M21" s="278">
        <v>0</v>
      </c>
      <c r="N21" s="278">
        <v>3.64</v>
      </c>
      <c r="P21" s="278">
        <f t="shared" si="0"/>
        <v>278874</v>
      </c>
      <c r="Q21" s="277">
        <f t="shared" si="1"/>
        <v>2229388474.5</v>
      </c>
      <c r="R21" s="285" t="s">
        <v>187</v>
      </c>
    </row>
    <row r="22" spans="1:19" ht="15.75">
      <c r="A22" s="278" t="s">
        <v>500</v>
      </c>
      <c r="B22" s="281">
        <v>12040243001002</v>
      </c>
      <c r="C22" s="279" t="s">
        <v>523</v>
      </c>
      <c r="D22" s="280" t="s">
        <v>499</v>
      </c>
      <c r="E22" s="280" t="s">
        <v>512</v>
      </c>
      <c r="F22" s="274">
        <v>1013699.04</v>
      </c>
      <c r="G22" s="275">
        <v>7901776427.4799995</v>
      </c>
      <c r="H22" s="276">
        <v>1013699.04</v>
      </c>
      <c r="I22" s="282" t="s">
        <v>460</v>
      </c>
      <c r="J22" s="283">
        <f>+F22-H22</f>
        <v>0</v>
      </c>
      <c r="K22" s="278" t="s">
        <v>27</v>
      </c>
      <c r="M22" s="278">
        <v>11.92</v>
      </c>
      <c r="N22" s="278">
        <v>92.24</v>
      </c>
      <c r="P22" s="278">
        <f t="shared" si="0"/>
        <v>1013618.7200000001</v>
      </c>
      <c r="Q22" s="277">
        <f t="shared" si="1"/>
        <v>8103121452.3600006</v>
      </c>
      <c r="R22" s="285" t="s">
        <v>187</v>
      </c>
    </row>
    <row r="23" spans="1:19">
      <c r="A23" s="278" t="s">
        <v>500</v>
      </c>
      <c r="B23" s="279">
        <v>13</v>
      </c>
      <c r="C23" s="279" t="s">
        <v>524</v>
      </c>
      <c r="D23" s="280" t="s">
        <v>106</v>
      </c>
      <c r="E23" s="280" t="s">
        <v>106</v>
      </c>
      <c r="F23" s="274">
        <v>0</v>
      </c>
      <c r="G23" s="275">
        <v>296374343.88</v>
      </c>
      <c r="H23" s="276">
        <v>37673.32</v>
      </c>
      <c r="K23" s="278">
        <v>0</v>
      </c>
      <c r="M23" s="278">
        <v>0</v>
      </c>
      <c r="N23" s="278">
        <v>0</v>
      </c>
      <c r="P23" s="278">
        <f t="shared" si="0"/>
        <v>0</v>
      </c>
      <c r="Q23" s="278">
        <f t="shared" si="1"/>
        <v>0</v>
      </c>
    </row>
    <row r="24" spans="1:19">
      <c r="A24" s="278" t="s">
        <v>500</v>
      </c>
      <c r="B24" s="279">
        <v>1304</v>
      </c>
      <c r="C24" s="279" t="s">
        <v>525</v>
      </c>
      <c r="D24" s="280" t="s">
        <v>106</v>
      </c>
      <c r="E24" s="280" t="s">
        <v>106</v>
      </c>
      <c r="F24" s="274">
        <v>0</v>
      </c>
      <c r="G24" s="275">
        <v>296389661.44</v>
      </c>
      <c r="H24" s="276">
        <v>0</v>
      </c>
      <c r="K24" s="278">
        <v>0</v>
      </c>
      <c r="M24" s="278">
        <v>0</v>
      </c>
      <c r="N24" s="278">
        <v>0</v>
      </c>
      <c r="P24" s="278">
        <f t="shared" si="0"/>
        <v>0</v>
      </c>
      <c r="Q24" s="278">
        <f t="shared" si="1"/>
        <v>0</v>
      </c>
    </row>
    <row r="25" spans="1:19">
      <c r="A25" s="278" t="s">
        <v>500</v>
      </c>
      <c r="B25" s="279">
        <v>13040199</v>
      </c>
      <c r="C25" s="279" t="s">
        <v>526</v>
      </c>
      <c r="D25" s="280" t="s">
        <v>106</v>
      </c>
      <c r="E25" s="280" t="s">
        <v>106</v>
      </c>
      <c r="F25" s="274">
        <v>0</v>
      </c>
      <c r="G25" s="275">
        <v>24028821.289999999</v>
      </c>
      <c r="H25" s="276">
        <v>3089.51</v>
      </c>
      <c r="K25" s="278">
        <v>0</v>
      </c>
      <c r="M25" s="278">
        <v>0</v>
      </c>
      <c r="N25" s="278">
        <v>0</v>
      </c>
      <c r="P25" s="278">
        <f t="shared" si="0"/>
        <v>0</v>
      </c>
      <c r="Q25" s="278">
        <f t="shared" si="1"/>
        <v>0</v>
      </c>
    </row>
    <row r="26" spans="1:19">
      <c r="A26" s="278" t="s">
        <v>500</v>
      </c>
      <c r="B26" s="279">
        <v>13040199001</v>
      </c>
      <c r="C26" s="279" t="s">
        <v>526</v>
      </c>
      <c r="D26" s="280" t="s">
        <v>106</v>
      </c>
      <c r="E26" s="280" t="s">
        <v>106</v>
      </c>
      <c r="F26" s="274">
        <v>0</v>
      </c>
      <c r="G26" s="275">
        <v>24028821.289999999</v>
      </c>
      <c r="H26" s="276">
        <v>3089.51</v>
      </c>
      <c r="K26" s="278">
        <v>0</v>
      </c>
      <c r="M26" s="278">
        <v>0</v>
      </c>
      <c r="N26" s="278">
        <v>0</v>
      </c>
      <c r="P26" s="278">
        <f t="shared" si="0"/>
        <v>0</v>
      </c>
      <c r="Q26" s="278">
        <f t="shared" si="1"/>
        <v>0</v>
      </c>
    </row>
    <row r="27" spans="1:19" ht="15.75">
      <c r="A27" s="278" t="s">
        <v>500</v>
      </c>
      <c r="B27" s="281">
        <v>13040199001001</v>
      </c>
      <c r="C27" s="279" t="s">
        <v>527</v>
      </c>
      <c r="D27" s="280" t="s">
        <v>499</v>
      </c>
      <c r="E27" s="280" t="s">
        <v>512</v>
      </c>
      <c r="F27" s="274">
        <v>2500.04</v>
      </c>
      <c r="G27" s="275">
        <v>19444187.75</v>
      </c>
      <c r="H27" s="276">
        <v>2500.04</v>
      </c>
      <c r="I27" s="286" t="s">
        <v>638</v>
      </c>
      <c r="J27" s="283">
        <f>+F27-H27</f>
        <v>0</v>
      </c>
      <c r="K27" s="278" t="s">
        <v>27</v>
      </c>
      <c r="M27" s="278">
        <v>0</v>
      </c>
      <c r="N27" s="278">
        <v>1875</v>
      </c>
      <c r="P27" s="278">
        <f t="shared" si="0"/>
        <v>625.04</v>
      </c>
      <c r="Q27" s="277">
        <f t="shared" si="1"/>
        <v>4996726.0199999996</v>
      </c>
      <c r="R27" s="285" t="s">
        <v>189</v>
      </c>
      <c r="S27" s="286" t="s">
        <v>638</v>
      </c>
    </row>
    <row r="28" spans="1:19" ht="15.75">
      <c r="A28" s="278" t="s">
        <v>500</v>
      </c>
      <c r="B28" s="281">
        <v>13040199001002</v>
      </c>
      <c r="C28" s="279" t="s">
        <v>528</v>
      </c>
      <c r="D28" s="280" t="s">
        <v>499</v>
      </c>
      <c r="E28" s="280" t="s">
        <v>512</v>
      </c>
      <c r="F28" s="274">
        <v>20</v>
      </c>
      <c r="G28" s="275">
        <v>155550.75</v>
      </c>
      <c r="H28" s="276">
        <v>20</v>
      </c>
      <c r="I28" s="286" t="s">
        <v>638</v>
      </c>
      <c r="J28" s="283">
        <f>+F28-H28</f>
        <v>0</v>
      </c>
      <c r="K28" s="278" t="s">
        <v>27</v>
      </c>
      <c r="M28" s="278">
        <v>0</v>
      </c>
      <c r="N28" s="278">
        <v>15</v>
      </c>
      <c r="P28" s="278">
        <f t="shared" si="0"/>
        <v>5</v>
      </c>
      <c r="Q28" s="277">
        <f t="shared" si="1"/>
        <v>39971.25</v>
      </c>
      <c r="R28" s="285" t="s">
        <v>189</v>
      </c>
      <c r="S28" s="286" t="s">
        <v>638</v>
      </c>
    </row>
    <row r="29" spans="1:19" ht="15.75">
      <c r="A29" s="278" t="s">
        <v>500</v>
      </c>
      <c r="B29" s="281">
        <v>13040199001003</v>
      </c>
      <c r="C29" s="279" t="s">
        <v>529</v>
      </c>
      <c r="D29" s="280" t="s">
        <v>499</v>
      </c>
      <c r="E29" s="280" t="s">
        <v>512</v>
      </c>
      <c r="F29" s="274">
        <v>569.47</v>
      </c>
      <c r="G29" s="275">
        <v>4429082.79</v>
      </c>
      <c r="H29" s="276">
        <v>569.47</v>
      </c>
      <c r="I29" s="286" t="s">
        <v>638</v>
      </c>
      <c r="J29" s="283">
        <f>+F29-H29</f>
        <v>0</v>
      </c>
      <c r="K29" s="278" t="s">
        <v>27</v>
      </c>
      <c r="M29" s="278">
        <v>0</v>
      </c>
      <c r="N29" s="278">
        <v>427.08000000000004</v>
      </c>
      <c r="P29" s="278">
        <f t="shared" si="0"/>
        <v>142.38999999999999</v>
      </c>
      <c r="Q29" s="277">
        <f t="shared" si="1"/>
        <v>1138301.2574999998</v>
      </c>
      <c r="R29" s="285" t="s">
        <v>189</v>
      </c>
      <c r="S29" s="286" t="s">
        <v>638</v>
      </c>
    </row>
    <row r="30" spans="1:19">
      <c r="A30" s="278" t="s">
        <v>500</v>
      </c>
      <c r="B30" s="279">
        <v>13040201</v>
      </c>
      <c r="C30" s="279" t="s">
        <v>530</v>
      </c>
      <c r="D30" s="280" t="s">
        <v>106</v>
      </c>
      <c r="E30" s="280" t="s">
        <v>106</v>
      </c>
      <c r="F30" s="274">
        <v>0</v>
      </c>
      <c r="G30" s="275">
        <v>77991566.75</v>
      </c>
      <c r="H30" s="276">
        <v>9756.58</v>
      </c>
      <c r="K30" s="278">
        <v>0</v>
      </c>
      <c r="M30" s="278">
        <v>0</v>
      </c>
      <c r="N30" s="278">
        <v>0</v>
      </c>
      <c r="P30" s="278">
        <f t="shared" si="0"/>
        <v>0</v>
      </c>
      <c r="Q30" s="278">
        <f t="shared" si="1"/>
        <v>0</v>
      </c>
    </row>
    <row r="31" spans="1:19">
      <c r="A31" s="278" t="s">
        <v>500</v>
      </c>
      <c r="B31" s="279">
        <v>13040201001</v>
      </c>
      <c r="C31" s="279" t="s">
        <v>531</v>
      </c>
      <c r="D31" s="280" t="s">
        <v>106</v>
      </c>
      <c r="E31" s="280" t="s">
        <v>106</v>
      </c>
      <c r="F31" s="274">
        <v>0</v>
      </c>
      <c r="G31" s="275">
        <v>77991566.75</v>
      </c>
      <c r="H31" s="276">
        <v>9756.58</v>
      </c>
      <c r="K31" s="278">
        <v>0</v>
      </c>
      <c r="M31" s="278">
        <v>0</v>
      </c>
      <c r="N31" s="278">
        <v>0</v>
      </c>
      <c r="P31" s="278">
        <f t="shared" si="0"/>
        <v>0</v>
      </c>
      <c r="Q31" s="278">
        <f t="shared" si="1"/>
        <v>0</v>
      </c>
    </row>
    <row r="32" spans="1:19" ht="15.75">
      <c r="A32" s="278" t="s">
        <v>500</v>
      </c>
      <c r="B32" s="281">
        <v>13040201001002</v>
      </c>
      <c r="C32" s="279" t="s">
        <v>532</v>
      </c>
      <c r="D32" s="280" t="s">
        <v>499</v>
      </c>
      <c r="E32" s="280" t="s">
        <v>512</v>
      </c>
      <c r="F32" s="274">
        <v>9756.58</v>
      </c>
      <c r="G32" s="275">
        <v>77991566.75</v>
      </c>
      <c r="H32" s="276">
        <v>9756.58</v>
      </c>
      <c r="I32" s="282" t="s">
        <v>533</v>
      </c>
      <c r="J32" s="283">
        <f>+F32-H32</f>
        <v>0</v>
      </c>
      <c r="K32" s="278" t="s">
        <v>27</v>
      </c>
      <c r="M32" s="278">
        <v>0</v>
      </c>
      <c r="N32" s="278">
        <v>0</v>
      </c>
      <c r="P32" s="278">
        <f t="shared" si="0"/>
        <v>9756.58</v>
      </c>
      <c r="Q32" s="277">
        <f t="shared" si="1"/>
        <v>77996539.665000007</v>
      </c>
      <c r="R32" s="285" t="s">
        <v>189</v>
      </c>
      <c r="S32" s="278" t="s">
        <v>481</v>
      </c>
    </row>
    <row r="33" spans="1:19">
      <c r="A33" s="278" t="s">
        <v>500</v>
      </c>
      <c r="B33" s="279">
        <v>13040203</v>
      </c>
      <c r="C33" s="279" t="s">
        <v>534</v>
      </c>
      <c r="D33" s="280" t="s">
        <v>106</v>
      </c>
      <c r="E33" s="280" t="s">
        <v>106</v>
      </c>
      <c r="F33" s="274">
        <v>0</v>
      </c>
      <c r="G33" s="275">
        <v>194369273.40000001</v>
      </c>
      <c r="H33" s="276">
        <v>24827.23</v>
      </c>
      <c r="K33" s="278">
        <v>0</v>
      </c>
      <c r="M33" s="278">
        <v>0</v>
      </c>
      <c r="N33" s="278">
        <v>0</v>
      </c>
      <c r="P33" s="278">
        <f t="shared" si="0"/>
        <v>0</v>
      </c>
      <c r="Q33" s="278">
        <f t="shared" si="1"/>
        <v>0</v>
      </c>
    </row>
    <row r="34" spans="1:19">
      <c r="A34" s="278" t="s">
        <v>500</v>
      </c>
      <c r="B34" s="279">
        <v>13040203001</v>
      </c>
      <c r="C34" s="279" t="s">
        <v>535</v>
      </c>
      <c r="D34" s="280" t="s">
        <v>106</v>
      </c>
      <c r="E34" s="280" t="s">
        <v>106</v>
      </c>
      <c r="F34" s="274">
        <v>0</v>
      </c>
      <c r="G34" s="275">
        <v>194369273.40000001</v>
      </c>
      <c r="H34" s="276">
        <v>24827.23</v>
      </c>
      <c r="K34" s="278">
        <v>0</v>
      </c>
      <c r="M34" s="278">
        <v>0</v>
      </c>
      <c r="N34" s="278">
        <v>0</v>
      </c>
      <c r="P34" s="278">
        <f t="shared" si="0"/>
        <v>0</v>
      </c>
      <c r="Q34" s="278">
        <f t="shared" si="1"/>
        <v>0</v>
      </c>
    </row>
    <row r="35" spans="1:19" ht="15.75">
      <c r="A35" s="278" t="s">
        <v>500</v>
      </c>
      <c r="B35" s="281">
        <v>13040203001001</v>
      </c>
      <c r="C35" s="279" t="s">
        <v>536</v>
      </c>
      <c r="D35" s="280" t="s">
        <v>499</v>
      </c>
      <c r="E35" s="280" t="s">
        <v>512</v>
      </c>
      <c r="F35" s="274">
        <v>20472.990000000002</v>
      </c>
      <c r="G35" s="275">
        <v>160094073</v>
      </c>
      <c r="H35" s="276">
        <v>20472.990000000002</v>
      </c>
      <c r="I35" s="282" t="s">
        <v>457</v>
      </c>
      <c r="J35" s="283">
        <f>+F35-H35</f>
        <v>0</v>
      </c>
      <c r="K35" s="278" t="s">
        <v>27</v>
      </c>
      <c r="M35" s="278">
        <v>0</v>
      </c>
      <c r="N35" s="278">
        <v>5107.4400000000005</v>
      </c>
      <c r="P35" s="278">
        <f t="shared" si="0"/>
        <v>15365.550000000001</v>
      </c>
      <c r="Q35" s="277">
        <f t="shared" si="1"/>
        <v>122836048.08750001</v>
      </c>
      <c r="R35" s="285" t="s">
        <v>189</v>
      </c>
      <c r="S35" s="278" t="s">
        <v>407</v>
      </c>
    </row>
    <row r="36" spans="1:19" ht="15.75">
      <c r="A36" s="278" t="s">
        <v>500</v>
      </c>
      <c r="B36" s="281">
        <v>13040203001002</v>
      </c>
      <c r="C36" s="279" t="s">
        <v>537</v>
      </c>
      <c r="D36" s="280" t="s">
        <v>499</v>
      </c>
      <c r="E36" s="280" t="s">
        <v>512</v>
      </c>
      <c r="F36" s="274">
        <v>4354.24</v>
      </c>
      <c r="G36" s="275">
        <v>34275200.399999999</v>
      </c>
      <c r="H36" s="276">
        <v>4354.24</v>
      </c>
      <c r="I36" s="282" t="s">
        <v>457</v>
      </c>
      <c r="J36" s="283">
        <f>+F36-H36</f>
        <v>0</v>
      </c>
      <c r="K36" s="278" t="s">
        <v>27</v>
      </c>
      <c r="M36" s="278">
        <v>0</v>
      </c>
      <c r="N36" s="278">
        <v>0</v>
      </c>
      <c r="P36" s="284">
        <f>+F36+M36-N36</f>
        <v>4354.24</v>
      </c>
      <c r="Q36" s="277">
        <f t="shared" si="1"/>
        <v>34808883.119999997</v>
      </c>
      <c r="R36" s="285" t="s">
        <v>189</v>
      </c>
      <c r="S36" s="278" t="s">
        <v>407</v>
      </c>
    </row>
    <row r="37" spans="1:19">
      <c r="A37" s="278" t="s">
        <v>500</v>
      </c>
      <c r="B37" s="279">
        <v>1308</v>
      </c>
      <c r="C37" s="279" t="s">
        <v>538</v>
      </c>
      <c r="D37" s="280" t="s">
        <v>106</v>
      </c>
      <c r="E37" s="280" t="s">
        <v>106</v>
      </c>
      <c r="F37" s="274">
        <v>0</v>
      </c>
      <c r="G37" s="275">
        <v>-15317.56</v>
      </c>
      <c r="H37" s="276">
        <v>0</v>
      </c>
      <c r="K37" s="278">
        <v>0</v>
      </c>
      <c r="M37" s="278">
        <v>0</v>
      </c>
      <c r="N37" s="278">
        <v>0</v>
      </c>
      <c r="P37" s="278">
        <f t="shared" si="0"/>
        <v>0</v>
      </c>
      <c r="Q37" s="278">
        <f t="shared" si="1"/>
        <v>0</v>
      </c>
    </row>
    <row r="38" spans="1:19">
      <c r="A38" s="278" t="s">
        <v>500</v>
      </c>
      <c r="B38" s="279">
        <v>13080233</v>
      </c>
      <c r="C38" s="279" t="s">
        <v>539</v>
      </c>
      <c r="D38" s="280" t="s">
        <v>106</v>
      </c>
      <c r="E38" s="280" t="s">
        <v>106</v>
      </c>
      <c r="F38" s="274">
        <v>0</v>
      </c>
      <c r="G38" s="275">
        <v>-15317.56</v>
      </c>
      <c r="H38" s="276">
        <v>0</v>
      </c>
      <c r="K38" s="278">
        <v>0</v>
      </c>
      <c r="M38" s="278">
        <v>0</v>
      </c>
      <c r="N38" s="278">
        <v>0</v>
      </c>
      <c r="P38" s="278">
        <f t="shared" si="0"/>
        <v>0</v>
      </c>
      <c r="Q38" s="278">
        <f t="shared" si="1"/>
        <v>0</v>
      </c>
    </row>
    <row r="39" spans="1:19">
      <c r="A39" s="278" t="s">
        <v>500</v>
      </c>
      <c r="B39" s="279">
        <v>13080233001</v>
      </c>
      <c r="C39" s="279" t="s">
        <v>540</v>
      </c>
      <c r="D39" s="280" t="s">
        <v>106</v>
      </c>
      <c r="E39" s="280" t="s">
        <v>106</v>
      </c>
      <c r="F39" s="274">
        <v>0</v>
      </c>
      <c r="G39" s="275">
        <v>-15317.56</v>
      </c>
      <c r="H39" s="276">
        <v>0</v>
      </c>
      <c r="K39" s="278">
        <v>0</v>
      </c>
      <c r="M39" s="278">
        <v>0</v>
      </c>
      <c r="N39" s="278">
        <v>0</v>
      </c>
      <c r="P39" s="278">
        <f t="shared" si="0"/>
        <v>0</v>
      </c>
      <c r="Q39" s="278">
        <f t="shared" si="1"/>
        <v>0</v>
      </c>
    </row>
    <row r="40" spans="1:19">
      <c r="A40" s="278" t="s">
        <v>500</v>
      </c>
      <c r="B40" s="281">
        <v>13080233001002</v>
      </c>
      <c r="C40" s="279" t="s">
        <v>541</v>
      </c>
      <c r="D40" s="280" t="s">
        <v>499</v>
      </c>
      <c r="E40" s="280" t="s">
        <v>512</v>
      </c>
      <c r="F40" s="274">
        <v>0</v>
      </c>
      <c r="G40" s="275">
        <v>-15317.56</v>
      </c>
      <c r="H40" s="276">
        <v>0</v>
      </c>
      <c r="J40" s="283">
        <f>+F40-H40</f>
        <v>0</v>
      </c>
      <c r="K40" s="278" t="s">
        <v>27</v>
      </c>
      <c r="M40" s="278">
        <v>0</v>
      </c>
      <c r="N40" s="278">
        <v>0</v>
      </c>
      <c r="P40" s="284">
        <f>+F40+M40-N40</f>
        <v>0</v>
      </c>
      <c r="Q40" s="277">
        <f t="shared" si="1"/>
        <v>0</v>
      </c>
    </row>
    <row r="41" spans="1:19">
      <c r="A41" s="278" t="s">
        <v>542</v>
      </c>
      <c r="B41" s="279">
        <v>2</v>
      </c>
      <c r="C41" s="279" t="s">
        <v>543</v>
      </c>
      <c r="D41" s="280" t="s">
        <v>106</v>
      </c>
      <c r="E41" s="280" t="s">
        <v>106</v>
      </c>
      <c r="F41" s="274">
        <v>0</v>
      </c>
      <c r="G41" s="275">
        <v>35183954.859999999</v>
      </c>
      <c r="H41" s="276">
        <v>4435.8100000000004</v>
      </c>
      <c r="K41" s="278">
        <v>0</v>
      </c>
      <c r="M41" s="278">
        <v>0</v>
      </c>
      <c r="N41" s="278">
        <v>0</v>
      </c>
      <c r="Q41" s="278">
        <f t="shared" si="1"/>
        <v>0</v>
      </c>
    </row>
    <row r="42" spans="1:19">
      <c r="A42" s="278" t="s">
        <v>542</v>
      </c>
      <c r="B42" s="279">
        <v>21</v>
      </c>
      <c r="C42" s="279" t="s">
        <v>544</v>
      </c>
      <c r="D42" s="280" t="s">
        <v>106</v>
      </c>
      <c r="E42" s="280" t="s">
        <v>106</v>
      </c>
      <c r="F42" s="274">
        <v>0</v>
      </c>
      <c r="G42" s="275">
        <v>-9950.2800000000007</v>
      </c>
      <c r="H42" s="276">
        <v>0</v>
      </c>
      <c r="K42" s="278">
        <v>0</v>
      </c>
      <c r="M42" s="278">
        <v>0</v>
      </c>
      <c r="N42" s="278">
        <v>0</v>
      </c>
      <c r="Q42" s="278">
        <f t="shared" si="1"/>
        <v>0</v>
      </c>
    </row>
    <row r="43" spans="1:19">
      <c r="A43" s="278" t="s">
        <v>542</v>
      </c>
      <c r="B43" s="279">
        <v>2101</v>
      </c>
      <c r="C43" s="279" t="s">
        <v>545</v>
      </c>
      <c r="D43" s="280" t="s">
        <v>106</v>
      </c>
      <c r="E43" s="280" t="s">
        <v>106</v>
      </c>
      <c r="F43" s="274">
        <v>0</v>
      </c>
      <c r="G43" s="275">
        <v>-9950.2800000000007</v>
      </c>
      <c r="H43" s="276">
        <v>0</v>
      </c>
      <c r="K43" s="278">
        <v>0</v>
      </c>
      <c r="M43" s="278">
        <v>0</v>
      </c>
      <c r="N43" s="278">
        <v>0</v>
      </c>
      <c r="Q43" s="278">
        <f t="shared" si="1"/>
        <v>0</v>
      </c>
    </row>
    <row r="44" spans="1:19">
      <c r="A44" s="278" t="s">
        <v>542</v>
      </c>
      <c r="B44" s="279">
        <v>21010102</v>
      </c>
      <c r="C44" s="279" t="s">
        <v>546</v>
      </c>
      <c r="D44" s="280" t="s">
        <v>106</v>
      </c>
      <c r="E44" s="280" t="s">
        <v>106</v>
      </c>
      <c r="F44" s="274">
        <v>0</v>
      </c>
      <c r="G44" s="275">
        <v>-9950.2800000000007</v>
      </c>
      <c r="H44" s="276">
        <v>0</v>
      </c>
      <c r="K44" s="278">
        <v>0</v>
      </c>
      <c r="M44" s="278">
        <v>0</v>
      </c>
      <c r="N44" s="278">
        <v>0</v>
      </c>
      <c r="Q44" s="278">
        <f t="shared" si="1"/>
        <v>0</v>
      </c>
    </row>
    <row r="45" spans="1:19">
      <c r="A45" s="278" t="s">
        <v>542</v>
      </c>
      <c r="B45" s="279">
        <v>21010102001</v>
      </c>
      <c r="C45" s="279" t="s">
        <v>547</v>
      </c>
      <c r="D45" s="280" t="s">
        <v>106</v>
      </c>
      <c r="E45" s="280" t="s">
        <v>106</v>
      </c>
      <c r="F45" s="274">
        <v>0</v>
      </c>
      <c r="G45" s="275">
        <v>-9950.2800000000007</v>
      </c>
      <c r="H45" s="276">
        <v>0</v>
      </c>
      <c r="K45" s="278">
        <v>0</v>
      </c>
      <c r="M45" s="278">
        <v>0</v>
      </c>
      <c r="N45" s="278">
        <v>0</v>
      </c>
      <c r="Q45" s="278">
        <f t="shared" si="1"/>
        <v>0</v>
      </c>
    </row>
    <row r="46" spans="1:19">
      <c r="A46" s="278" t="s">
        <v>542</v>
      </c>
      <c r="B46" s="281">
        <v>21010102001002</v>
      </c>
      <c r="C46" s="279" t="s">
        <v>548</v>
      </c>
      <c r="D46" s="280" t="s">
        <v>499</v>
      </c>
      <c r="E46" s="280" t="s">
        <v>549</v>
      </c>
      <c r="F46" s="274">
        <v>0</v>
      </c>
      <c r="G46" s="275">
        <v>-9950.2800000000007</v>
      </c>
      <c r="H46" s="276">
        <v>0</v>
      </c>
      <c r="J46" s="283">
        <f>+F46-H46</f>
        <v>0</v>
      </c>
      <c r="K46" s="278" t="s">
        <v>29</v>
      </c>
      <c r="M46" s="278">
        <v>0</v>
      </c>
      <c r="N46" s="278">
        <v>0</v>
      </c>
      <c r="P46" s="284">
        <f>+F46+N46-M46</f>
        <v>0</v>
      </c>
      <c r="Q46" s="277">
        <f t="shared" si="1"/>
        <v>0</v>
      </c>
    </row>
    <row r="47" spans="1:19">
      <c r="A47" s="278" t="s">
        <v>542</v>
      </c>
      <c r="B47" s="279">
        <v>24</v>
      </c>
      <c r="C47" s="279" t="s">
        <v>550</v>
      </c>
      <c r="D47" s="280" t="s">
        <v>106</v>
      </c>
      <c r="E47" s="280" t="s">
        <v>106</v>
      </c>
      <c r="F47" s="274">
        <v>0</v>
      </c>
      <c r="G47" s="275">
        <v>-15317.56</v>
      </c>
      <c r="H47" s="276">
        <v>0</v>
      </c>
      <c r="K47" s="278">
        <v>0</v>
      </c>
      <c r="M47" s="278">
        <v>0</v>
      </c>
      <c r="N47" s="278">
        <v>0</v>
      </c>
      <c r="P47" s="278">
        <f t="shared" ref="P47:P75" si="2">+F47+N47-M47</f>
        <v>0</v>
      </c>
      <c r="Q47" s="278">
        <f t="shared" si="1"/>
        <v>0</v>
      </c>
    </row>
    <row r="48" spans="1:19">
      <c r="A48" s="278" t="s">
        <v>542</v>
      </c>
      <c r="B48" s="279">
        <v>2408</v>
      </c>
      <c r="C48" s="279" t="s">
        <v>551</v>
      </c>
      <c r="D48" s="280" t="s">
        <v>106</v>
      </c>
      <c r="E48" s="280" t="s">
        <v>106</v>
      </c>
      <c r="F48" s="274">
        <v>0</v>
      </c>
      <c r="G48" s="275">
        <v>-15317.56</v>
      </c>
      <c r="H48" s="276">
        <v>0</v>
      </c>
      <c r="K48" s="278">
        <v>0</v>
      </c>
      <c r="M48" s="278">
        <v>0</v>
      </c>
      <c r="N48" s="278">
        <v>0</v>
      </c>
      <c r="P48" s="278">
        <f t="shared" si="2"/>
        <v>0</v>
      </c>
      <c r="Q48" s="278">
        <f t="shared" si="1"/>
        <v>0</v>
      </c>
    </row>
    <row r="49" spans="1:19">
      <c r="A49" s="278" t="s">
        <v>542</v>
      </c>
      <c r="B49" s="279">
        <v>24080136</v>
      </c>
      <c r="C49" s="279" t="s">
        <v>552</v>
      </c>
      <c r="D49" s="280" t="s">
        <v>106</v>
      </c>
      <c r="E49" s="280" t="s">
        <v>106</v>
      </c>
      <c r="F49" s="274">
        <v>0</v>
      </c>
      <c r="G49" s="275">
        <v>-15317.56</v>
      </c>
      <c r="H49" s="276">
        <v>0</v>
      </c>
      <c r="K49" s="278">
        <v>0</v>
      </c>
      <c r="M49" s="278">
        <v>0</v>
      </c>
      <c r="N49" s="278">
        <v>0</v>
      </c>
      <c r="P49" s="278">
        <f t="shared" si="2"/>
        <v>0</v>
      </c>
      <c r="Q49" s="278">
        <f t="shared" si="1"/>
        <v>0</v>
      </c>
    </row>
    <row r="50" spans="1:19">
      <c r="A50" s="278" t="s">
        <v>542</v>
      </c>
      <c r="B50" s="279">
        <v>24080136001</v>
      </c>
      <c r="C50" s="279" t="s">
        <v>553</v>
      </c>
      <c r="D50" s="280" t="s">
        <v>106</v>
      </c>
      <c r="E50" s="280" t="s">
        <v>106</v>
      </c>
      <c r="F50" s="274">
        <v>0</v>
      </c>
      <c r="G50" s="275">
        <v>-15317.56</v>
      </c>
      <c r="H50" s="276">
        <v>0</v>
      </c>
      <c r="K50" s="278">
        <v>0</v>
      </c>
      <c r="M50" s="278">
        <v>0</v>
      </c>
      <c r="N50" s="278">
        <v>0</v>
      </c>
      <c r="P50" s="278">
        <f t="shared" si="2"/>
        <v>0</v>
      </c>
      <c r="Q50" s="278">
        <f t="shared" si="1"/>
        <v>0</v>
      </c>
    </row>
    <row r="51" spans="1:19">
      <c r="A51" s="278" t="s">
        <v>542</v>
      </c>
      <c r="B51" s="281">
        <v>24080136001002</v>
      </c>
      <c r="C51" s="279" t="s">
        <v>554</v>
      </c>
      <c r="D51" s="280" t="s">
        <v>499</v>
      </c>
      <c r="E51" s="280" t="s">
        <v>549</v>
      </c>
      <c r="F51" s="274">
        <v>0</v>
      </c>
      <c r="G51" s="275">
        <v>-15317.56</v>
      </c>
      <c r="H51" s="276">
        <v>0</v>
      </c>
      <c r="J51" s="283">
        <f>+F51-H51</f>
        <v>0</v>
      </c>
      <c r="K51" s="278" t="s">
        <v>29</v>
      </c>
      <c r="M51" s="278">
        <v>0</v>
      </c>
      <c r="N51" s="278">
        <v>0</v>
      </c>
      <c r="P51" s="278">
        <f t="shared" si="2"/>
        <v>0</v>
      </c>
      <c r="Q51" s="277">
        <f t="shared" si="1"/>
        <v>0</v>
      </c>
    </row>
    <row r="52" spans="1:19">
      <c r="A52" s="278" t="s">
        <v>542</v>
      </c>
      <c r="B52" s="279">
        <v>25</v>
      </c>
      <c r="C52" s="279" t="s">
        <v>555</v>
      </c>
      <c r="D52" s="280" t="s">
        <v>106</v>
      </c>
      <c r="E52" s="280" t="s">
        <v>106</v>
      </c>
      <c r="F52" s="274">
        <v>0</v>
      </c>
      <c r="G52" s="275">
        <v>35209222.700000003</v>
      </c>
      <c r="H52" s="276">
        <v>4435.8100000000004</v>
      </c>
      <c r="K52" s="278">
        <v>0</v>
      </c>
      <c r="M52" s="278">
        <v>0</v>
      </c>
      <c r="N52" s="278">
        <v>0</v>
      </c>
      <c r="P52" s="278">
        <f t="shared" si="2"/>
        <v>0</v>
      </c>
      <c r="Q52" s="278">
        <f t="shared" si="1"/>
        <v>0</v>
      </c>
    </row>
    <row r="53" spans="1:19">
      <c r="A53" s="278" t="s">
        <v>542</v>
      </c>
      <c r="B53" s="279">
        <v>2501</v>
      </c>
      <c r="C53" s="279" t="s">
        <v>556</v>
      </c>
      <c r="D53" s="280" t="s">
        <v>106</v>
      </c>
      <c r="E53" s="280" t="s">
        <v>106</v>
      </c>
      <c r="F53" s="274">
        <v>0</v>
      </c>
      <c r="G53" s="275">
        <v>35209222.700000003</v>
      </c>
      <c r="H53" s="276">
        <v>4435.8100000000004</v>
      </c>
      <c r="K53" s="278">
        <v>0</v>
      </c>
      <c r="M53" s="278">
        <v>0</v>
      </c>
      <c r="N53" s="278">
        <v>0</v>
      </c>
      <c r="P53" s="278">
        <f t="shared" si="2"/>
        <v>0</v>
      </c>
      <c r="Q53" s="278">
        <f t="shared" si="1"/>
        <v>0</v>
      </c>
    </row>
    <row r="54" spans="1:19">
      <c r="A54" s="278" t="s">
        <v>542</v>
      </c>
      <c r="B54" s="279">
        <v>25010140</v>
      </c>
      <c r="C54" s="279" t="s">
        <v>556</v>
      </c>
      <c r="D54" s="280" t="s">
        <v>106</v>
      </c>
      <c r="E54" s="280" t="s">
        <v>106</v>
      </c>
      <c r="F54" s="274">
        <v>0</v>
      </c>
      <c r="G54" s="275">
        <v>967029.62</v>
      </c>
      <c r="H54" s="276">
        <v>123.39</v>
      </c>
      <c r="K54" s="278">
        <v>0</v>
      </c>
      <c r="M54" s="278">
        <v>0</v>
      </c>
      <c r="N54" s="278">
        <v>0</v>
      </c>
      <c r="P54" s="278">
        <f t="shared" si="2"/>
        <v>0</v>
      </c>
      <c r="Q54" s="278">
        <f t="shared" si="1"/>
        <v>0</v>
      </c>
    </row>
    <row r="55" spans="1:19">
      <c r="A55" s="278" t="s">
        <v>542</v>
      </c>
      <c r="B55" s="279">
        <v>25010140001</v>
      </c>
      <c r="C55" s="279" t="s">
        <v>556</v>
      </c>
      <c r="D55" s="280" t="s">
        <v>106</v>
      </c>
      <c r="E55" s="280" t="s">
        <v>106</v>
      </c>
      <c r="F55" s="274">
        <v>0</v>
      </c>
      <c r="G55" s="275">
        <v>704</v>
      </c>
      <c r="H55" s="276">
        <v>0.09</v>
      </c>
      <c r="K55" s="278">
        <v>0</v>
      </c>
      <c r="M55" s="278">
        <v>0</v>
      </c>
      <c r="N55" s="278">
        <v>0</v>
      </c>
      <c r="P55" s="278">
        <f t="shared" si="2"/>
        <v>0</v>
      </c>
      <c r="Q55" s="278">
        <f t="shared" si="1"/>
        <v>0</v>
      </c>
    </row>
    <row r="56" spans="1:19" ht="15.75">
      <c r="A56" s="278" t="s">
        <v>542</v>
      </c>
      <c r="B56" s="281">
        <v>25010140001002</v>
      </c>
      <c r="C56" s="279" t="s">
        <v>557</v>
      </c>
      <c r="D56" s="280" t="s">
        <v>499</v>
      </c>
      <c r="E56" s="280" t="s">
        <v>549</v>
      </c>
      <c r="F56" s="274">
        <v>0.09</v>
      </c>
      <c r="G56" s="275">
        <v>704</v>
      </c>
      <c r="H56" s="276">
        <v>0.09</v>
      </c>
      <c r="I56" s="282" t="s">
        <v>461</v>
      </c>
      <c r="J56" s="283">
        <f>+F56-H56</f>
        <v>0</v>
      </c>
      <c r="K56" s="278" t="s">
        <v>29</v>
      </c>
      <c r="M56" s="278">
        <v>0</v>
      </c>
      <c r="N56" s="278">
        <v>0</v>
      </c>
      <c r="P56" s="278">
        <f t="shared" si="2"/>
        <v>0.09</v>
      </c>
      <c r="Q56" s="277">
        <f t="shared" si="1"/>
        <v>719.48249999999996</v>
      </c>
      <c r="R56" s="285" t="s">
        <v>429</v>
      </c>
    </row>
    <row r="57" spans="1:19">
      <c r="A57" s="278" t="s">
        <v>542</v>
      </c>
      <c r="B57" s="279">
        <v>25010140002</v>
      </c>
      <c r="C57" s="279" t="s">
        <v>558</v>
      </c>
      <c r="D57" s="280" t="s">
        <v>106</v>
      </c>
      <c r="E57" s="280" t="s">
        <v>106</v>
      </c>
      <c r="F57" s="274">
        <v>0</v>
      </c>
      <c r="G57" s="275">
        <v>966325.62</v>
      </c>
      <c r="H57" s="276">
        <v>123.3</v>
      </c>
      <c r="K57" s="278">
        <v>0</v>
      </c>
      <c r="M57" s="278">
        <v>0</v>
      </c>
      <c r="N57" s="278">
        <v>0</v>
      </c>
      <c r="P57" s="278">
        <f t="shared" si="2"/>
        <v>0</v>
      </c>
      <c r="Q57" s="278">
        <f t="shared" si="1"/>
        <v>0</v>
      </c>
    </row>
    <row r="58" spans="1:19" ht="15.75">
      <c r="A58" s="278" t="s">
        <v>542</v>
      </c>
      <c r="B58" s="281">
        <v>25010140002001</v>
      </c>
      <c r="C58" s="279" t="s">
        <v>559</v>
      </c>
      <c r="D58" s="280" t="s">
        <v>499</v>
      </c>
      <c r="E58" s="280" t="s">
        <v>549</v>
      </c>
      <c r="F58" s="274">
        <v>112.09</v>
      </c>
      <c r="G58" s="275">
        <v>876877.82</v>
      </c>
      <c r="H58" s="276">
        <v>112.09</v>
      </c>
      <c r="I58" s="282" t="s">
        <v>462</v>
      </c>
      <c r="J58" s="283">
        <f>+F58-H58</f>
        <v>0</v>
      </c>
      <c r="K58" s="278" t="s">
        <v>29</v>
      </c>
      <c r="M58" s="278">
        <v>0</v>
      </c>
      <c r="N58" s="278">
        <v>0</v>
      </c>
      <c r="P58" s="278">
        <f t="shared" si="2"/>
        <v>112.09</v>
      </c>
      <c r="Q58" s="277">
        <f t="shared" si="1"/>
        <v>896075.48250000004</v>
      </c>
      <c r="R58" s="285" t="s">
        <v>193</v>
      </c>
      <c r="S58" s="286" t="s">
        <v>409</v>
      </c>
    </row>
    <row r="59" spans="1:19" ht="15.75">
      <c r="A59" s="278" t="s">
        <v>542</v>
      </c>
      <c r="B59" s="281">
        <v>25010140002002</v>
      </c>
      <c r="C59" s="279" t="s">
        <v>560</v>
      </c>
      <c r="D59" s="280" t="s">
        <v>499</v>
      </c>
      <c r="E59" s="280" t="s">
        <v>549</v>
      </c>
      <c r="F59" s="274">
        <v>11.21</v>
      </c>
      <c r="G59" s="275">
        <v>89447.8</v>
      </c>
      <c r="H59" s="276">
        <v>11.21</v>
      </c>
      <c r="I59" s="282" t="s">
        <v>462</v>
      </c>
      <c r="J59" s="283">
        <f>+F59-H59</f>
        <v>0</v>
      </c>
      <c r="K59" s="278" t="s">
        <v>29</v>
      </c>
      <c r="M59" s="278">
        <v>0</v>
      </c>
      <c r="N59" s="278">
        <v>0</v>
      </c>
      <c r="P59" s="278">
        <f t="shared" si="2"/>
        <v>11.21</v>
      </c>
      <c r="Q59" s="277">
        <f t="shared" si="1"/>
        <v>89615.54250000001</v>
      </c>
      <c r="R59" s="285" t="s">
        <v>193</v>
      </c>
      <c r="S59" s="286" t="s">
        <v>409</v>
      </c>
    </row>
    <row r="60" spans="1:19">
      <c r="A60" s="278" t="s">
        <v>542</v>
      </c>
      <c r="B60" s="279">
        <v>25010142</v>
      </c>
      <c r="C60" s="279" t="s">
        <v>561</v>
      </c>
      <c r="D60" s="280" t="s">
        <v>106</v>
      </c>
      <c r="E60" s="280" t="s">
        <v>106</v>
      </c>
      <c r="F60" s="274">
        <v>0</v>
      </c>
      <c r="G60" s="275">
        <v>34242193.079999998</v>
      </c>
      <c r="H60" s="276">
        <v>4312.42</v>
      </c>
      <c r="K60" s="278">
        <v>0</v>
      </c>
      <c r="M60" s="278">
        <v>0</v>
      </c>
      <c r="N60" s="278">
        <v>0</v>
      </c>
      <c r="P60" s="278">
        <f t="shared" si="2"/>
        <v>0</v>
      </c>
      <c r="Q60" s="278">
        <f t="shared" si="1"/>
        <v>0</v>
      </c>
    </row>
    <row r="61" spans="1:19">
      <c r="A61" s="278" t="s">
        <v>542</v>
      </c>
      <c r="B61" s="279">
        <v>25010142001</v>
      </c>
      <c r="C61" s="279" t="s">
        <v>562</v>
      </c>
      <c r="D61" s="280" t="s">
        <v>106</v>
      </c>
      <c r="E61" s="280" t="s">
        <v>106</v>
      </c>
      <c r="F61" s="274">
        <v>0</v>
      </c>
      <c r="G61" s="275">
        <v>34242193.079999998</v>
      </c>
      <c r="H61" s="276">
        <v>4312.42</v>
      </c>
      <c r="K61" s="278">
        <v>0</v>
      </c>
      <c r="M61" s="278">
        <v>0</v>
      </c>
      <c r="N61" s="278">
        <v>0</v>
      </c>
      <c r="P61" s="278">
        <f t="shared" si="2"/>
        <v>0</v>
      </c>
      <c r="Q61" s="278">
        <f t="shared" si="1"/>
        <v>0</v>
      </c>
    </row>
    <row r="62" spans="1:19" ht="15.75">
      <c r="A62" s="278" t="s">
        <v>542</v>
      </c>
      <c r="B62" s="281">
        <v>25010142001001</v>
      </c>
      <c r="C62" s="279" t="s">
        <v>563</v>
      </c>
      <c r="D62" s="280" t="s">
        <v>499</v>
      </c>
      <c r="E62" s="280" t="s">
        <v>549</v>
      </c>
      <c r="F62" s="274">
        <v>4219.42</v>
      </c>
      <c r="G62" s="275">
        <v>33514954.079999998</v>
      </c>
      <c r="H62" s="276">
        <v>4219.42</v>
      </c>
      <c r="I62" s="282" t="s">
        <v>457</v>
      </c>
      <c r="J62" s="283">
        <f>+F62-H62</f>
        <v>0</v>
      </c>
      <c r="K62" s="278" t="s">
        <v>29</v>
      </c>
      <c r="M62" s="278">
        <v>5107.4400000000005</v>
      </c>
      <c r="N62" s="278">
        <v>888.02</v>
      </c>
      <c r="P62" s="287">
        <f t="shared" si="2"/>
        <v>0</v>
      </c>
      <c r="Q62" s="277">
        <f t="shared" si="1"/>
        <v>0</v>
      </c>
      <c r="R62" s="285" t="s">
        <v>429</v>
      </c>
    </row>
    <row r="63" spans="1:19" ht="15.75">
      <c r="A63" s="278" t="s">
        <v>542</v>
      </c>
      <c r="B63" s="281">
        <v>25010142001002</v>
      </c>
      <c r="C63" s="279" t="s">
        <v>564</v>
      </c>
      <c r="D63" s="280" t="s">
        <v>499</v>
      </c>
      <c r="E63" s="280" t="s">
        <v>549</v>
      </c>
      <c r="F63" s="274">
        <v>93</v>
      </c>
      <c r="G63" s="275">
        <v>727239</v>
      </c>
      <c r="H63" s="276">
        <v>93</v>
      </c>
      <c r="I63" s="278" t="s">
        <v>429</v>
      </c>
      <c r="J63" s="283">
        <f>+F63-H63</f>
        <v>0</v>
      </c>
      <c r="K63" s="278" t="s">
        <v>29</v>
      </c>
      <c r="M63" s="278">
        <v>0</v>
      </c>
      <c r="N63" s="278">
        <v>0</v>
      </c>
      <c r="P63" s="278">
        <f t="shared" si="2"/>
        <v>93</v>
      </c>
      <c r="Q63" s="277">
        <f t="shared" si="1"/>
        <v>743465.25</v>
      </c>
      <c r="R63" s="285" t="s">
        <v>429</v>
      </c>
      <c r="S63" s="286"/>
    </row>
    <row r="64" spans="1:19">
      <c r="A64" s="278" t="s">
        <v>565</v>
      </c>
      <c r="B64" s="279">
        <v>3</v>
      </c>
      <c r="C64" s="279" t="s">
        <v>566</v>
      </c>
      <c r="D64" s="280" t="s">
        <v>106</v>
      </c>
      <c r="E64" s="280" t="s">
        <v>106</v>
      </c>
      <c r="F64" s="274">
        <v>0</v>
      </c>
      <c r="G64" s="275">
        <v>12866119914.959999</v>
      </c>
      <c r="H64" s="276">
        <v>1645133.5</v>
      </c>
      <c r="K64" s="278">
        <v>0</v>
      </c>
      <c r="M64" s="278">
        <v>0</v>
      </c>
      <c r="N64" s="278">
        <v>0</v>
      </c>
      <c r="P64" s="278">
        <f t="shared" si="2"/>
        <v>0</v>
      </c>
      <c r="Q64" s="278">
        <f t="shared" si="1"/>
        <v>0</v>
      </c>
    </row>
    <row r="65" spans="1:17">
      <c r="A65" s="278" t="s">
        <v>565</v>
      </c>
      <c r="B65" s="279">
        <v>31</v>
      </c>
      <c r="C65" s="279" t="s">
        <v>567</v>
      </c>
      <c r="D65" s="280" t="s">
        <v>106</v>
      </c>
      <c r="E65" s="280" t="s">
        <v>106</v>
      </c>
      <c r="F65" s="274">
        <v>0</v>
      </c>
      <c r="G65" s="275">
        <v>12866119914.959999</v>
      </c>
      <c r="H65" s="276">
        <v>1645133.5</v>
      </c>
      <c r="K65" s="278">
        <v>0</v>
      </c>
      <c r="M65" s="278">
        <v>0</v>
      </c>
      <c r="N65" s="278">
        <v>0</v>
      </c>
      <c r="P65" s="278">
        <f t="shared" si="2"/>
        <v>0</v>
      </c>
      <c r="Q65" s="278">
        <f t="shared" si="1"/>
        <v>0</v>
      </c>
    </row>
    <row r="66" spans="1:17">
      <c r="A66" s="278" t="s">
        <v>565</v>
      </c>
      <c r="B66" s="279">
        <v>3101</v>
      </c>
      <c r="C66" s="279" t="s">
        <v>568</v>
      </c>
      <c r="D66" s="280" t="s">
        <v>106</v>
      </c>
      <c r="E66" s="280" t="s">
        <v>106</v>
      </c>
      <c r="F66" s="274">
        <v>0</v>
      </c>
      <c r="G66" s="275">
        <v>13011306232</v>
      </c>
      <c r="H66" s="276">
        <v>1663898.84</v>
      </c>
      <c r="K66" s="278">
        <v>0</v>
      </c>
      <c r="M66" s="278">
        <v>0</v>
      </c>
      <c r="N66" s="278">
        <v>0</v>
      </c>
      <c r="P66" s="278">
        <f t="shared" si="2"/>
        <v>0</v>
      </c>
      <c r="Q66" s="278">
        <f t="shared" si="1"/>
        <v>0</v>
      </c>
    </row>
    <row r="67" spans="1:17">
      <c r="A67" s="278" t="s">
        <v>565</v>
      </c>
      <c r="B67" s="279">
        <v>31010502</v>
      </c>
      <c r="C67" s="279" t="s">
        <v>568</v>
      </c>
      <c r="D67" s="280" t="s">
        <v>106</v>
      </c>
      <c r="E67" s="280" t="s">
        <v>106</v>
      </c>
      <c r="F67" s="274">
        <v>0</v>
      </c>
      <c r="G67" s="275">
        <v>13011306232</v>
      </c>
      <c r="H67" s="276">
        <v>1663898.84</v>
      </c>
      <c r="K67" s="278">
        <v>0</v>
      </c>
      <c r="M67" s="278">
        <v>0</v>
      </c>
      <c r="N67" s="278">
        <v>0</v>
      </c>
      <c r="P67" s="278">
        <f t="shared" si="2"/>
        <v>0</v>
      </c>
      <c r="Q67" s="278">
        <f t="shared" si="1"/>
        <v>0</v>
      </c>
    </row>
    <row r="68" spans="1:17">
      <c r="A68" s="278" t="s">
        <v>565</v>
      </c>
      <c r="B68" s="279">
        <v>31010502003</v>
      </c>
      <c r="C68" s="279" t="s">
        <v>569</v>
      </c>
      <c r="D68" s="280" t="s">
        <v>106</v>
      </c>
      <c r="E68" s="280" t="s">
        <v>106</v>
      </c>
      <c r="F68" s="274">
        <v>0</v>
      </c>
      <c r="G68" s="275">
        <v>13011306232</v>
      </c>
      <c r="H68" s="276">
        <v>1663898.84</v>
      </c>
      <c r="K68" s="278">
        <v>0</v>
      </c>
      <c r="M68" s="278">
        <v>0</v>
      </c>
      <c r="N68" s="278">
        <v>0</v>
      </c>
      <c r="P68" s="278">
        <f t="shared" si="2"/>
        <v>0</v>
      </c>
      <c r="Q68" s="278">
        <f t="shared" si="1"/>
        <v>0</v>
      </c>
    </row>
    <row r="69" spans="1:17">
      <c r="A69" s="278" t="s">
        <v>565</v>
      </c>
      <c r="B69" s="281">
        <v>31010502003001</v>
      </c>
      <c r="C69" s="279" t="s">
        <v>570</v>
      </c>
      <c r="D69" s="280" t="s">
        <v>499</v>
      </c>
      <c r="E69" s="280" t="s">
        <v>549</v>
      </c>
      <c r="F69" s="274">
        <v>1663898.84</v>
      </c>
      <c r="G69" s="275">
        <v>13011306232</v>
      </c>
      <c r="H69" s="276">
        <v>1663898.84</v>
      </c>
      <c r="I69" s="282" t="s">
        <v>194</v>
      </c>
      <c r="J69" s="283">
        <f>+F69-H69</f>
        <v>0</v>
      </c>
      <c r="K69" s="278" t="s">
        <v>30</v>
      </c>
      <c r="M69" s="278">
        <v>0</v>
      </c>
      <c r="N69" s="278">
        <v>0</v>
      </c>
      <c r="P69" s="278">
        <f t="shared" si="2"/>
        <v>1663898.84</v>
      </c>
      <c r="Q69" s="277">
        <f t="shared" si="1"/>
        <v>13301623301.67</v>
      </c>
    </row>
    <row r="70" spans="1:17">
      <c r="A70" s="278" t="s">
        <v>565</v>
      </c>
      <c r="B70" s="279">
        <v>3104</v>
      </c>
      <c r="C70" s="279" t="s">
        <v>571</v>
      </c>
      <c r="D70" s="280" t="s">
        <v>106</v>
      </c>
      <c r="E70" s="280" t="s">
        <v>106</v>
      </c>
      <c r="F70" s="274">
        <v>0</v>
      </c>
      <c r="G70" s="275">
        <v>-145186317.03999999</v>
      </c>
      <c r="H70" s="276">
        <v>-18765.34</v>
      </c>
      <c r="K70" s="278">
        <v>0</v>
      </c>
      <c r="M70" s="278">
        <v>0</v>
      </c>
      <c r="N70" s="278">
        <v>0</v>
      </c>
      <c r="P70" s="278">
        <f t="shared" si="2"/>
        <v>0</v>
      </c>
      <c r="Q70" s="278">
        <f t="shared" si="1"/>
        <v>0</v>
      </c>
    </row>
    <row r="71" spans="1:17">
      <c r="A71" s="278" t="s">
        <v>565</v>
      </c>
      <c r="B71" s="279">
        <v>31040516</v>
      </c>
      <c r="C71" s="279" t="s">
        <v>572</v>
      </c>
      <c r="D71" s="280" t="s">
        <v>106</v>
      </c>
      <c r="E71" s="280" t="s">
        <v>106</v>
      </c>
      <c r="F71" s="274">
        <v>0</v>
      </c>
      <c r="G71" s="275">
        <v>-48257677.149999999</v>
      </c>
      <c r="H71" s="276">
        <v>-6040.78</v>
      </c>
      <c r="K71" s="278">
        <v>0</v>
      </c>
      <c r="M71" s="278">
        <v>0</v>
      </c>
      <c r="N71" s="278">
        <v>0</v>
      </c>
      <c r="P71" s="278">
        <f t="shared" si="2"/>
        <v>0</v>
      </c>
      <c r="Q71" s="278">
        <f t="shared" si="1"/>
        <v>0</v>
      </c>
    </row>
    <row r="72" spans="1:17">
      <c r="A72" s="278" t="s">
        <v>565</v>
      </c>
      <c r="B72" s="279">
        <v>31040516002</v>
      </c>
      <c r="C72" s="279" t="s">
        <v>573</v>
      </c>
      <c r="D72" s="280" t="s">
        <v>106</v>
      </c>
      <c r="E72" s="280" t="s">
        <v>106</v>
      </c>
      <c r="F72" s="274">
        <v>0</v>
      </c>
      <c r="G72" s="275">
        <v>-48257677.149999999</v>
      </c>
      <c r="H72" s="276">
        <v>-6040.78</v>
      </c>
      <c r="K72" s="278">
        <v>0</v>
      </c>
      <c r="M72" s="278">
        <v>0</v>
      </c>
      <c r="N72" s="278">
        <v>0</v>
      </c>
      <c r="P72" s="278">
        <f t="shared" si="2"/>
        <v>0</v>
      </c>
      <c r="Q72" s="278">
        <f t="shared" si="1"/>
        <v>0</v>
      </c>
    </row>
    <row r="73" spans="1:17">
      <c r="A73" s="278" t="s">
        <v>565</v>
      </c>
      <c r="B73" s="281">
        <v>31040516002001</v>
      </c>
      <c r="C73" s="279" t="s">
        <v>574</v>
      </c>
      <c r="D73" s="280" t="s">
        <v>499</v>
      </c>
      <c r="E73" s="280" t="s">
        <v>549</v>
      </c>
      <c r="F73" s="274">
        <v>-6040.78</v>
      </c>
      <c r="G73" s="275">
        <v>-48257677.149999999</v>
      </c>
      <c r="H73" s="276">
        <v>-6040.78</v>
      </c>
      <c r="I73" s="282" t="s">
        <v>463</v>
      </c>
      <c r="J73" s="283">
        <f>+F73-H73</f>
        <v>0</v>
      </c>
      <c r="K73" s="278" t="s">
        <v>30</v>
      </c>
      <c r="M73" s="278">
        <v>13612.89</v>
      </c>
      <c r="N73" s="278">
        <v>0</v>
      </c>
      <c r="P73" s="284">
        <f>+F73+N73-M73</f>
        <v>-19653.669999999998</v>
      </c>
      <c r="Q73" s="277">
        <f t="shared" si="1"/>
        <v>-157116351.39749998</v>
      </c>
    </row>
    <row r="74" spans="1:17">
      <c r="A74" s="278" t="s">
        <v>565</v>
      </c>
      <c r="B74" s="279">
        <v>31040518</v>
      </c>
      <c r="C74" s="279" t="s">
        <v>575</v>
      </c>
      <c r="D74" s="280" t="s">
        <v>106</v>
      </c>
      <c r="E74" s="280" t="s">
        <v>106</v>
      </c>
      <c r="F74" s="274">
        <v>0</v>
      </c>
      <c r="G74" s="275">
        <v>-96928639.890000001</v>
      </c>
      <c r="H74" s="276">
        <v>-12724.56</v>
      </c>
      <c r="K74" s="278">
        <v>0</v>
      </c>
      <c r="M74" s="278">
        <v>0</v>
      </c>
      <c r="N74" s="278">
        <v>0</v>
      </c>
      <c r="P74" s="278">
        <f t="shared" si="2"/>
        <v>0</v>
      </c>
      <c r="Q74" s="278">
        <f t="shared" si="1"/>
        <v>0</v>
      </c>
    </row>
    <row r="75" spans="1:17">
      <c r="A75" s="278" t="s">
        <v>565</v>
      </c>
      <c r="B75" s="279">
        <v>31040518002</v>
      </c>
      <c r="C75" s="279" t="s">
        <v>576</v>
      </c>
      <c r="D75" s="280" t="s">
        <v>106</v>
      </c>
      <c r="E75" s="280" t="s">
        <v>106</v>
      </c>
      <c r="F75" s="274">
        <v>0</v>
      </c>
      <c r="G75" s="275">
        <v>-96928639.890000001</v>
      </c>
      <c r="H75" s="276">
        <v>-12724.56</v>
      </c>
      <c r="K75" s="278">
        <v>0</v>
      </c>
      <c r="M75" s="278">
        <v>0</v>
      </c>
      <c r="N75" s="278">
        <v>0</v>
      </c>
      <c r="P75" s="278">
        <f t="shared" si="2"/>
        <v>0</v>
      </c>
      <c r="Q75" s="278">
        <f t="shared" si="1"/>
        <v>0</v>
      </c>
    </row>
    <row r="76" spans="1:17">
      <c r="A76" s="278" t="s">
        <v>565</v>
      </c>
      <c r="B76" s="281">
        <v>31040518002001</v>
      </c>
      <c r="C76" s="279" t="s">
        <v>577</v>
      </c>
      <c r="D76" s="280" t="s">
        <v>499</v>
      </c>
      <c r="E76" s="280" t="s">
        <v>549</v>
      </c>
      <c r="F76" s="274">
        <v>-12724.56</v>
      </c>
      <c r="G76" s="275">
        <v>-96928639.890000001</v>
      </c>
      <c r="H76" s="276">
        <v>-12724.56</v>
      </c>
      <c r="I76" s="282" t="s">
        <v>260</v>
      </c>
      <c r="J76" s="283">
        <f>+F76-H76</f>
        <v>0</v>
      </c>
      <c r="K76" s="278" t="s">
        <v>30</v>
      </c>
      <c r="M76" s="278">
        <v>0</v>
      </c>
      <c r="N76" s="278">
        <v>12724.56</v>
      </c>
      <c r="P76" s="284">
        <f>+F76+N76-M76</f>
        <v>0</v>
      </c>
      <c r="Q76" s="277">
        <f t="shared" si="1"/>
        <v>0</v>
      </c>
    </row>
    <row r="77" spans="1:17">
      <c r="A77" s="278" t="s">
        <v>578</v>
      </c>
      <c r="B77" s="279">
        <v>6</v>
      </c>
      <c r="C77" s="279" t="s">
        <v>579</v>
      </c>
      <c r="D77" s="280" t="s">
        <v>106</v>
      </c>
      <c r="E77" s="280" t="s">
        <v>106</v>
      </c>
      <c r="F77" s="274">
        <v>0</v>
      </c>
      <c r="G77" s="275">
        <v>2230359302.0599999</v>
      </c>
      <c r="H77" s="276">
        <v>280795.75</v>
      </c>
      <c r="K77" s="278">
        <v>0</v>
      </c>
      <c r="M77" s="278">
        <v>0</v>
      </c>
      <c r="N77" s="278">
        <v>0</v>
      </c>
    </row>
    <row r="78" spans="1:17">
      <c r="A78" s="278" t="s">
        <v>578</v>
      </c>
      <c r="B78" s="279">
        <v>61</v>
      </c>
      <c r="C78" s="279" t="s">
        <v>580</v>
      </c>
      <c r="D78" s="280" t="s">
        <v>106</v>
      </c>
      <c r="E78" s="280" t="s">
        <v>106</v>
      </c>
      <c r="F78" s="274">
        <v>0</v>
      </c>
      <c r="G78" s="275">
        <v>2230359302.0599999</v>
      </c>
      <c r="H78" s="276">
        <v>280795.75</v>
      </c>
      <c r="K78" s="278">
        <v>0</v>
      </c>
      <c r="M78" s="278">
        <v>0</v>
      </c>
      <c r="N78" s="278">
        <v>0</v>
      </c>
    </row>
    <row r="79" spans="1:17">
      <c r="A79" s="278" t="s">
        <v>578</v>
      </c>
      <c r="B79" s="279">
        <v>6104</v>
      </c>
      <c r="C79" s="279" t="s">
        <v>581</v>
      </c>
      <c r="D79" s="280" t="s">
        <v>106</v>
      </c>
      <c r="E79" s="280" t="s">
        <v>106</v>
      </c>
      <c r="F79" s="274">
        <v>0</v>
      </c>
      <c r="G79" s="275">
        <v>12111400</v>
      </c>
      <c r="H79" s="276">
        <v>1528.62</v>
      </c>
      <c r="K79" s="278">
        <v>0</v>
      </c>
      <c r="M79" s="278">
        <v>0</v>
      </c>
      <c r="N79" s="278">
        <v>0</v>
      </c>
    </row>
    <row r="80" spans="1:17">
      <c r="A80" s="278" t="s">
        <v>578</v>
      </c>
      <c r="B80" s="279">
        <v>61040742</v>
      </c>
      <c r="C80" s="279" t="s">
        <v>582</v>
      </c>
      <c r="D80" s="280" t="s">
        <v>106</v>
      </c>
      <c r="E80" s="280" t="s">
        <v>106</v>
      </c>
      <c r="F80" s="274">
        <v>0</v>
      </c>
      <c r="G80" s="275">
        <v>12111400</v>
      </c>
      <c r="H80" s="276">
        <v>1528.62</v>
      </c>
      <c r="K80" s="278">
        <v>0</v>
      </c>
      <c r="M80" s="278">
        <v>0</v>
      </c>
      <c r="N80" s="278">
        <v>0</v>
      </c>
    </row>
    <row r="81" spans="1:19">
      <c r="A81" s="278" t="s">
        <v>578</v>
      </c>
      <c r="B81" s="279">
        <v>61040742001</v>
      </c>
      <c r="C81" s="279" t="s">
        <v>583</v>
      </c>
      <c r="D81" s="280" t="s">
        <v>106</v>
      </c>
      <c r="E81" s="280" t="s">
        <v>106</v>
      </c>
      <c r="F81" s="274">
        <v>0</v>
      </c>
      <c r="G81" s="275">
        <v>12111400</v>
      </c>
      <c r="H81" s="276">
        <v>1528.62</v>
      </c>
      <c r="K81" s="278">
        <v>0</v>
      </c>
      <c r="M81" s="278">
        <v>0</v>
      </c>
      <c r="N81" s="278">
        <v>0</v>
      </c>
    </row>
    <row r="82" spans="1:19" ht="15.75">
      <c r="A82" s="278" t="s">
        <v>578</v>
      </c>
      <c r="B82" s="281">
        <v>61040742001003</v>
      </c>
      <c r="C82" s="279" t="s">
        <v>584</v>
      </c>
      <c r="D82" s="280" t="s">
        <v>499</v>
      </c>
      <c r="E82" s="280" t="s">
        <v>549</v>
      </c>
      <c r="F82" s="274">
        <v>1528.62</v>
      </c>
      <c r="G82" s="275">
        <v>12111400</v>
      </c>
      <c r="H82" s="276">
        <v>1528.62</v>
      </c>
      <c r="I82" s="282" t="s">
        <v>585</v>
      </c>
      <c r="J82" s="283">
        <f>+F82-H82</f>
        <v>0</v>
      </c>
      <c r="K82" s="278" t="s">
        <v>32</v>
      </c>
      <c r="M82" s="278">
        <v>0</v>
      </c>
      <c r="N82" s="278">
        <v>0</v>
      </c>
      <c r="P82" s="278">
        <f t="shared" ref="P82:P91" si="3">+F82+N82-M82</f>
        <v>1528.62</v>
      </c>
      <c r="R82" s="288" t="s">
        <v>243</v>
      </c>
    </row>
    <row r="83" spans="1:19">
      <c r="A83" s="278" t="s">
        <v>578</v>
      </c>
      <c r="B83" s="279">
        <v>6105</v>
      </c>
      <c r="C83" s="279" t="s">
        <v>586</v>
      </c>
      <c r="D83" s="280" t="s">
        <v>106</v>
      </c>
      <c r="E83" s="280" t="s">
        <v>106</v>
      </c>
      <c r="F83" s="274">
        <v>0</v>
      </c>
      <c r="G83" s="275">
        <v>1.98</v>
      </c>
      <c r="H83" s="276">
        <v>0.09</v>
      </c>
      <c r="K83" s="278">
        <v>0</v>
      </c>
      <c r="M83" s="278">
        <v>0</v>
      </c>
      <c r="N83" s="278">
        <v>0</v>
      </c>
      <c r="P83" s="278">
        <f t="shared" si="3"/>
        <v>0</v>
      </c>
    </row>
    <row r="84" spans="1:19">
      <c r="A84" s="278" t="s">
        <v>578</v>
      </c>
      <c r="B84" s="279">
        <v>61050758</v>
      </c>
      <c r="C84" s="279" t="s">
        <v>586</v>
      </c>
      <c r="D84" s="280" t="s">
        <v>106</v>
      </c>
      <c r="E84" s="280" t="s">
        <v>106</v>
      </c>
      <c r="F84" s="274">
        <v>0</v>
      </c>
      <c r="G84" s="275">
        <v>1.98</v>
      </c>
      <c r="H84" s="276">
        <v>0.09</v>
      </c>
      <c r="K84" s="278">
        <v>0</v>
      </c>
      <c r="M84" s="278">
        <v>0</v>
      </c>
      <c r="N84" s="278">
        <v>0</v>
      </c>
      <c r="P84" s="278">
        <f t="shared" si="3"/>
        <v>0</v>
      </c>
    </row>
    <row r="85" spans="1:19">
      <c r="A85" s="278" t="s">
        <v>578</v>
      </c>
      <c r="B85" s="279">
        <v>61050758002</v>
      </c>
      <c r="C85" s="279" t="s">
        <v>587</v>
      </c>
      <c r="D85" s="280" t="s">
        <v>106</v>
      </c>
      <c r="E85" s="280" t="s">
        <v>106</v>
      </c>
      <c r="F85" s="274">
        <v>0</v>
      </c>
      <c r="G85" s="275">
        <v>1.98</v>
      </c>
      <c r="H85" s="276">
        <v>0.09</v>
      </c>
      <c r="K85" s="278">
        <v>0</v>
      </c>
      <c r="M85" s="278">
        <v>0</v>
      </c>
      <c r="N85" s="278">
        <v>0</v>
      </c>
      <c r="P85" s="278">
        <f t="shared" si="3"/>
        <v>0</v>
      </c>
    </row>
    <row r="86" spans="1:19" ht="15.75">
      <c r="A86" s="278" t="s">
        <v>578</v>
      </c>
      <c r="B86" s="281">
        <v>61050758002001</v>
      </c>
      <c r="C86" s="279" t="s">
        <v>588</v>
      </c>
      <c r="D86" s="280" t="s">
        <v>26</v>
      </c>
      <c r="E86" s="280" t="s">
        <v>549</v>
      </c>
      <c r="F86" s="274">
        <v>0</v>
      </c>
      <c r="G86" s="275">
        <v>1.98</v>
      </c>
      <c r="H86" s="276">
        <v>0.09</v>
      </c>
      <c r="I86" s="282" t="s">
        <v>585</v>
      </c>
      <c r="J86" s="283">
        <v>0</v>
      </c>
      <c r="M86" s="278">
        <v>0.31</v>
      </c>
      <c r="N86" s="278">
        <v>0</v>
      </c>
      <c r="P86" s="283">
        <v>0.31</v>
      </c>
      <c r="R86" s="288" t="s">
        <v>243</v>
      </c>
    </row>
    <row r="87" spans="1:19">
      <c r="A87" s="278" t="s">
        <v>578</v>
      </c>
      <c r="B87" s="279">
        <v>6106</v>
      </c>
      <c r="C87" s="279" t="s">
        <v>589</v>
      </c>
      <c r="D87" s="280" t="s">
        <v>106</v>
      </c>
      <c r="E87" s="280" t="s">
        <v>106</v>
      </c>
      <c r="F87" s="274">
        <v>0</v>
      </c>
      <c r="G87" s="275">
        <v>2218247900.0799999</v>
      </c>
      <c r="H87" s="276">
        <v>279267.03999999998</v>
      </c>
      <c r="K87" s="278">
        <v>0</v>
      </c>
      <c r="M87" s="278">
        <v>0</v>
      </c>
      <c r="N87" s="278">
        <v>0</v>
      </c>
      <c r="P87" s="278">
        <f t="shared" si="3"/>
        <v>0</v>
      </c>
    </row>
    <row r="88" spans="1:19">
      <c r="A88" s="278" t="s">
        <v>578</v>
      </c>
      <c r="B88" s="279">
        <v>61060766</v>
      </c>
      <c r="C88" s="279" t="s">
        <v>589</v>
      </c>
      <c r="D88" s="280" t="s">
        <v>106</v>
      </c>
      <c r="E88" s="280" t="s">
        <v>106</v>
      </c>
      <c r="F88" s="274">
        <v>0</v>
      </c>
      <c r="G88" s="275">
        <v>2218247900.0799999</v>
      </c>
      <c r="H88" s="276">
        <v>279267.03999999998</v>
      </c>
      <c r="K88" s="278">
        <v>0</v>
      </c>
      <c r="M88" s="278">
        <v>0</v>
      </c>
      <c r="N88" s="278">
        <v>0</v>
      </c>
      <c r="P88" s="278">
        <f t="shared" si="3"/>
        <v>0</v>
      </c>
    </row>
    <row r="89" spans="1:19">
      <c r="A89" s="278" t="s">
        <v>578</v>
      </c>
      <c r="B89" s="279">
        <v>61060766001</v>
      </c>
      <c r="C89" s="279" t="s">
        <v>590</v>
      </c>
      <c r="D89" s="280" t="s">
        <v>106</v>
      </c>
      <c r="E89" s="280" t="s">
        <v>106</v>
      </c>
      <c r="F89" s="274">
        <v>0</v>
      </c>
      <c r="G89" s="275">
        <v>2218247900.0799999</v>
      </c>
      <c r="H89" s="276">
        <v>279267.03999999998</v>
      </c>
      <c r="K89" s="278">
        <v>0</v>
      </c>
      <c r="M89" s="278">
        <v>0</v>
      </c>
      <c r="N89" s="278">
        <v>0</v>
      </c>
      <c r="P89" s="278">
        <f t="shared" si="3"/>
        <v>0</v>
      </c>
    </row>
    <row r="90" spans="1:19" ht="15.75">
      <c r="A90" s="278" t="s">
        <v>578</v>
      </c>
      <c r="B90" s="281">
        <v>61060766001001</v>
      </c>
      <c r="C90" s="279" t="s">
        <v>591</v>
      </c>
      <c r="D90" s="280" t="s">
        <v>499</v>
      </c>
      <c r="E90" s="280" t="s">
        <v>549</v>
      </c>
      <c r="F90" s="274">
        <v>30000</v>
      </c>
      <c r="G90" s="275">
        <v>238292400</v>
      </c>
      <c r="H90" s="276">
        <v>30000</v>
      </c>
      <c r="I90" s="278" t="s">
        <v>592</v>
      </c>
      <c r="J90" s="283">
        <f>+F90-H90</f>
        <v>0</v>
      </c>
      <c r="K90" s="278" t="s">
        <v>32</v>
      </c>
      <c r="M90" s="278">
        <v>0</v>
      </c>
      <c r="N90" s="278">
        <v>0</v>
      </c>
      <c r="P90" s="278">
        <f t="shared" si="3"/>
        <v>30000</v>
      </c>
      <c r="R90" s="289" t="s">
        <v>622</v>
      </c>
      <c r="S90" s="286" t="s">
        <v>632</v>
      </c>
    </row>
    <row r="91" spans="1:19" ht="15.75">
      <c r="A91" s="278" t="s">
        <v>578</v>
      </c>
      <c r="B91" s="281">
        <v>61060766001002</v>
      </c>
      <c r="C91" s="279" t="s">
        <v>593</v>
      </c>
      <c r="D91" s="280" t="s">
        <v>499</v>
      </c>
      <c r="E91" s="280" t="s">
        <v>549</v>
      </c>
      <c r="F91" s="274">
        <v>249267.04</v>
      </c>
      <c r="G91" s="275">
        <v>1979955500.0799999</v>
      </c>
      <c r="H91" s="276">
        <v>249267.04</v>
      </c>
      <c r="I91" s="278" t="s">
        <v>592</v>
      </c>
      <c r="J91" s="283">
        <f>+F91-H91</f>
        <v>0</v>
      </c>
      <c r="K91" s="278" t="s">
        <v>32</v>
      </c>
      <c r="M91" s="278">
        <v>0</v>
      </c>
      <c r="N91" s="278">
        <v>0</v>
      </c>
      <c r="P91" s="278">
        <f t="shared" si="3"/>
        <v>249267.04</v>
      </c>
      <c r="R91" s="289" t="s">
        <v>622</v>
      </c>
      <c r="S91" s="286" t="s">
        <v>632</v>
      </c>
    </row>
    <row r="92" spans="1:19">
      <c r="A92" s="278" t="s">
        <v>594</v>
      </c>
      <c r="B92" s="279">
        <v>7</v>
      </c>
      <c r="C92" s="279" t="s">
        <v>595</v>
      </c>
      <c r="D92" s="280" t="s">
        <v>106</v>
      </c>
      <c r="E92" s="280" t="s">
        <v>106</v>
      </c>
      <c r="F92" s="274">
        <v>0</v>
      </c>
      <c r="G92" s="275">
        <v>1977724268.01</v>
      </c>
      <c r="H92" s="276">
        <v>248899.21</v>
      </c>
      <c r="K92" s="278">
        <v>0</v>
      </c>
      <c r="M92" s="278">
        <v>0</v>
      </c>
      <c r="N92" s="278">
        <v>0</v>
      </c>
    </row>
    <row r="93" spans="1:19">
      <c r="A93" s="278" t="s">
        <v>594</v>
      </c>
      <c r="B93" s="279">
        <v>71</v>
      </c>
      <c r="C93" s="279" t="s">
        <v>596</v>
      </c>
      <c r="D93" s="280" t="s">
        <v>106</v>
      </c>
      <c r="E93" s="280" t="s">
        <v>106</v>
      </c>
      <c r="F93" s="274">
        <v>0</v>
      </c>
      <c r="G93" s="275">
        <v>1977724268.01</v>
      </c>
      <c r="H93" s="276">
        <v>248899.21</v>
      </c>
      <c r="K93" s="278">
        <v>0</v>
      </c>
      <c r="M93" s="278">
        <v>0</v>
      </c>
      <c r="N93" s="278">
        <v>0</v>
      </c>
    </row>
    <row r="94" spans="1:19">
      <c r="A94" s="278" t="s">
        <v>594</v>
      </c>
      <c r="B94" s="279">
        <v>7101</v>
      </c>
      <c r="C94" s="279" t="s">
        <v>597</v>
      </c>
      <c r="D94" s="280" t="s">
        <v>106</v>
      </c>
      <c r="E94" s="280" t="s">
        <v>106</v>
      </c>
      <c r="F94" s="274">
        <v>0</v>
      </c>
      <c r="G94" s="275">
        <v>412444.24</v>
      </c>
      <c r="H94" s="276">
        <v>52</v>
      </c>
      <c r="K94" s="278">
        <v>0</v>
      </c>
      <c r="M94" s="278">
        <v>0</v>
      </c>
      <c r="N94" s="278">
        <v>0</v>
      </c>
    </row>
    <row r="95" spans="1:19">
      <c r="A95" s="278" t="s">
        <v>594</v>
      </c>
      <c r="B95" s="279">
        <v>71010705</v>
      </c>
      <c r="C95" s="279" t="s">
        <v>598</v>
      </c>
      <c r="D95" s="280" t="s">
        <v>106</v>
      </c>
      <c r="E95" s="280" t="s">
        <v>106</v>
      </c>
      <c r="F95" s="274">
        <v>0</v>
      </c>
      <c r="G95" s="275">
        <v>412444.24</v>
      </c>
      <c r="H95" s="276">
        <v>52</v>
      </c>
      <c r="K95" s="278">
        <v>0</v>
      </c>
      <c r="M95" s="278">
        <v>0</v>
      </c>
      <c r="N95" s="278">
        <v>0</v>
      </c>
    </row>
    <row r="96" spans="1:19">
      <c r="A96" s="278" t="s">
        <v>594</v>
      </c>
      <c r="B96" s="279">
        <v>71010705005</v>
      </c>
      <c r="C96" s="279" t="s">
        <v>599</v>
      </c>
      <c r="D96" s="280" t="s">
        <v>106</v>
      </c>
      <c r="E96" s="280" t="s">
        <v>106</v>
      </c>
      <c r="F96" s="274">
        <v>0</v>
      </c>
      <c r="G96" s="275">
        <v>412444.24</v>
      </c>
      <c r="H96" s="276">
        <v>52</v>
      </c>
      <c r="K96" s="278">
        <v>0</v>
      </c>
      <c r="M96" s="278">
        <v>0</v>
      </c>
      <c r="N96" s="278">
        <v>0</v>
      </c>
    </row>
    <row r="97" spans="1:19" ht="15.75">
      <c r="A97" s="278" t="s">
        <v>594</v>
      </c>
      <c r="B97" s="281">
        <v>71010705005001</v>
      </c>
      <c r="C97" s="279" t="s">
        <v>600</v>
      </c>
      <c r="D97" s="280" t="s">
        <v>499</v>
      </c>
      <c r="E97" s="280" t="s">
        <v>512</v>
      </c>
      <c r="F97" s="274">
        <v>52</v>
      </c>
      <c r="G97" s="275">
        <v>412444.24</v>
      </c>
      <c r="H97" s="276">
        <v>52</v>
      </c>
      <c r="I97" s="282" t="s">
        <v>601</v>
      </c>
      <c r="J97" s="283">
        <f>+F97-H97</f>
        <v>0</v>
      </c>
      <c r="K97" s="278" t="s">
        <v>33</v>
      </c>
      <c r="M97" s="278">
        <v>0</v>
      </c>
      <c r="N97" s="278">
        <v>0</v>
      </c>
      <c r="P97" s="284">
        <f>+F97+M97-N97</f>
        <v>52</v>
      </c>
      <c r="R97" s="290" t="s">
        <v>202</v>
      </c>
      <c r="S97" s="278" t="s">
        <v>414</v>
      </c>
    </row>
    <row r="98" spans="1:19">
      <c r="A98" s="278" t="s">
        <v>594</v>
      </c>
      <c r="B98" s="279">
        <v>7102</v>
      </c>
      <c r="C98" s="279" t="s">
        <v>602</v>
      </c>
      <c r="D98" s="280" t="s">
        <v>106</v>
      </c>
      <c r="E98" s="280" t="s">
        <v>106</v>
      </c>
      <c r="F98" s="274">
        <v>0</v>
      </c>
      <c r="G98" s="275">
        <v>807844301.10000002</v>
      </c>
      <c r="H98" s="276">
        <v>101851.11</v>
      </c>
      <c r="K98" s="278">
        <v>0</v>
      </c>
      <c r="M98" s="278">
        <v>0</v>
      </c>
      <c r="N98" s="278">
        <v>0</v>
      </c>
    </row>
    <row r="99" spans="1:19">
      <c r="A99" s="278" t="s">
        <v>594</v>
      </c>
      <c r="B99" s="279">
        <v>71020707</v>
      </c>
      <c r="C99" s="279" t="s">
        <v>603</v>
      </c>
      <c r="D99" s="280" t="s">
        <v>106</v>
      </c>
      <c r="E99" s="280" t="s">
        <v>106</v>
      </c>
      <c r="F99" s="274">
        <v>0</v>
      </c>
      <c r="G99" s="275">
        <v>807844301.10000002</v>
      </c>
      <c r="H99" s="276">
        <v>101851.11</v>
      </c>
      <c r="K99" s="278">
        <v>0</v>
      </c>
      <c r="M99" s="278">
        <v>0</v>
      </c>
      <c r="N99" s="278">
        <v>0</v>
      </c>
    </row>
    <row r="100" spans="1:19">
      <c r="A100" s="278" t="s">
        <v>594</v>
      </c>
      <c r="B100" s="279">
        <v>71020707001</v>
      </c>
      <c r="C100" s="279" t="s">
        <v>604</v>
      </c>
      <c r="D100" s="280" t="s">
        <v>106</v>
      </c>
      <c r="E100" s="280" t="s">
        <v>106</v>
      </c>
      <c r="F100" s="274">
        <v>0</v>
      </c>
      <c r="G100" s="275">
        <v>807844301.10000002</v>
      </c>
      <c r="H100" s="276">
        <v>101851.11</v>
      </c>
      <c r="K100" s="278">
        <v>0</v>
      </c>
      <c r="M100" s="278">
        <v>0</v>
      </c>
      <c r="N100" s="278">
        <v>0</v>
      </c>
    </row>
    <row r="101" spans="1:19" ht="15.75">
      <c r="A101" s="278" t="s">
        <v>594</v>
      </c>
      <c r="B101" s="281">
        <v>71020707001001</v>
      </c>
      <c r="C101" s="279" t="s">
        <v>605</v>
      </c>
      <c r="D101" s="280" t="s">
        <v>499</v>
      </c>
      <c r="E101" s="280" t="s">
        <v>512</v>
      </c>
      <c r="F101" s="274">
        <v>101851.11</v>
      </c>
      <c r="G101" s="275">
        <v>807844301.10000002</v>
      </c>
      <c r="H101" s="276">
        <v>101851.11</v>
      </c>
      <c r="I101" s="278" t="s">
        <v>606</v>
      </c>
      <c r="J101" s="283">
        <f>+F101-H101</f>
        <v>0</v>
      </c>
      <c r="K101" s="278" t="s">
        <v>33</v>
      </c>
      <c r="M101" s="278">
        <v>0</v>
      </c>
      <c r="N101" s="278">
        <v>101851.11</v>
      </c>
      <c r="P101" s="284">
        <f>+F101+M101-N101</f>
        <v>0</v>
      </c>
      <c r="R101" s="290" t="s">
        <v>202</v>
      </c>
    </row>
    <row r="102" spans="1:19">
      <c r="A102" s="278" t="s">
        <v>594</v>
      </c>
      <c r="B102" s="279">
        <v>7104</v>
      </c>
      <c r="C102" s="279" t="s">
        <v>607</v>
      </c>
      <c r="D102" s="280" t="s">
        <v>106</v>
      </c>
      <c r="E102" s="280" t="s">
        <v>106</v>
      </c>
      <c r="F102" s="274">
        <v>0</v>
      </c>
      <c r="G102" s="275">
        <v>113288248.18000001</v>
      </c>
      <c r="H102" s="276">
        <v>14174.55</v>
      </c>
      <c r="K102" s="278">
        <v>0</v>
      </c>
      <c r="M102" s="278">
        <v>0</v>
      </c>
      <c r="N102" s="278">
        <v>0</v>
      </c>
    </row>
    <row r="103" spans="1:19">
      <c r="A103" s="278" t="s">
        <v>594</v>
      </c>
      <c r="B103" s="279">
        <v>71040733</v>
      </c>
      <c r="C103" s="279" t="s">
        <v>608</v>
      </c>
      <c r="D103" s="280" t="s">
        <v>106</v>
      </c>
      <c r="E103" s="280" t="s">
        <v>106</v>
      </c>
      <c r="F103" s="274">
        <v>0</v>
      </c>
      <c r="G103" s="275">
        <v>113288248.18000001</v>
      </c>
      <c r="H103" s="276">
        <v>14174.55</v>
      </c>
      <c r="K103" s="278">
        <v>0</v>
      </c>
      <c r="M103" s="278">
        <v>0</v>
      </c>
      <c r="N103" s="278">
        <v>0</v>
      </c>
    </row>
    <row r="104" spans="1:19">
      <c r="A104" s="278" t="s">
        <v>594</v>
      </c>
      <c r="B104" s="279">
        <v>71040733004</v>
      </c>
      <c r="C104" s="279" t="s">
        <v>609</v>
      </c>
      <c r="D104" s="280" t="s">
        <v>106</v>
      </c>
      <c r="E104" s="280" t="s">
        <v>106</v>
      </c>
      <c r="F104" s="274">
        <v>0</v>
      </c>
      <c r="G104" s="275">
        <v>113288248.18000001</v>
      </c>
      <c r="H104" s="276">
        <v>14174.55</v>
      </c>
      <c r="K104" s="278">
        <v>0</v>
      </c>
      <c r="M104" s="278">
        <v>0</v>
      </c>
      <c r="N104" s="278">
        <v>0</v>
      </c>
    </row>
    <row r="105" spans="1:19" ht="15.75">
      <c r="A105" s="278" t="s">
        <v>594</v>
      </c>
      <c r="B105" s="281">
        <v>71040733004001</v>
      </c>
      <c r="C105" s="279" t="s">
        <v>610</v>
      </c>
      <c r="D105" s="280" t="s">
        <v>499</v>
      </c>
      <c r="E105" s="280" t="s">
        <v>512</v>
      </c>
      <c r="F105" s="274">
        <v>14174.55</v>
      </c>
      <c r="G105" s="275">
        <v>113288248.18000001</v>
      </c>
      <c r="H105" s="276">
        <v>14174.55</v>
      </c>
      <c r="I105" s="282" t="s">
        <v>611</v>
      </c>
      <c r="J105" s="283">
        <f>+F105-H105</f>
        <v>0</v>
      </c>
      <c r="K105" s="278" t="s">
        <v>33</v>
      </c>
      <c r="M105" s="278">
        <v>0</v>
      </c>
      <c r="N105" s="278">
        <v>0</v>
      </c>
      <c r="P105" s="284">
        <f>+F105+M105-N105</f>
        <v>14174.55</v>
      </c>
      <c r="R105" s="289" t="s">
        <v>636</v>
      </c>
      <c r="S105" s="286" t="s">
        <v>631</v>
      </c>
    </row>
    <row r="106" spans="1:19">
      <c r="A106" s="278" t="s">
        <v>594</v>
      </c>
      <c r="B106" s="279">
        <v>7105</v>
      </c>
      <c r="C106" s="279" t="s">
        <v>612</v>
      </c>
      <c r="D106" s="280" t="s">
        <v>106</v>
      </c>
      <c r="E106" s="280" t="s">
        <v>106</v>
      </c>
      <c r="F106" s="274">
        <v>0</v>
      </c>
      <c r="G106" s="275">
        <v>1056179274.49</v>
      </c>
      <c r="H106" s="276">
        <v>132821.54999999999</v>
      </c>
      <c r="K106" s="278">
        <v>0</v>
      </c>
      <c r="M106" s="278">
        <v>0</v>
      </c>
      <c r="N106" s="278">
        <v>0</v>
      </c>
    </row>
    <row r="107" spans="1:19">
      <c r="A107" s="278" t="s">
        <v>594</v>
      </c>
      <c r="B107" s="279">
        <v>71050745</v>
      </c>
      <c r="C107" s="279" t="s">
        <v>613</v>
      </c>
      <c r="D107" s="280" t="s">
        <v>106</v>
      </c>
      <c r="E107" s="280" t="s">
        <v>106</v>
      </c>
      <c r="F107" s="274">
        <v>0</v>
      </c>
      <c r="G107" s="275">
        <v>1056179274.49</v>
      </c>
      <c r="H107" s="276">
        <v>132821.54999999999</v>
      </c>
      <c r="K107" s="278">
        <v>0</v>
      </c>
      <c r="M107" s="278">
        <v>0</v>
      </c>
      <c r="N107" s="278">
        <v>0</v>
      </c>
    </row>
    <row r="108" spans="1:19">
      <c r="A108" s="278" t="s">
        <v>594</v>
      </c>
      <c r="B108" s="279">
        <v>71050745001</v>
      </c>
      <c r="C108" s="279" t="s">
        <v>614</v>
      </c>
      <c r="D108" s="280" t="s">
        <v>106</v>
      </c>
      <c r="E108" s="280" t="s">
        <v>106</v>
      </c>
      <c r="F108" s="274">
        <v>0</v>
      </c>
      <c r="G108" s="275">
        <v>1056179274.49</v>
      </c>
      <c r="H108" s="276">
        <v>132821.54999999999</v>
      </c>
      <c r="K108" s="278">
        <v>0</v>
      </c>
      <c r="M108" s="278">
        <v>0</v>
      </c>
      <c r="N108" s="278">
        <v>0</v>
      </c>
    </row>
    <row r="109" spans="1:19" ht="15.75">
      <c r="A109" s="278" t="s">
        <v>594</v>
      </c>
      <c r="B109" s="281">
        <v>71050745001001</v>
      </c>
      <c r="C109" s="279" t="s">
        <v>615</v>
      </c>
      <c r="D109" s="280" t="s">
        <v>499</v>
      </c>
      <c r="E109" s="280" t="s">
        <v>512</v>
      </c>
      <c r="F109" s="274">
        <v>30982.36</v>
      </c>
      <c r="G109" s="275">
        <v>246095364.06999999</v>
      </c>
      <c r="H109" s="276">
        <v>30982.36</v>
      </c>
      <c r="I109" s="278" t="s">
        <v>616</v>
      </c>
      <c r="J109" s="283">
        <f>+F109-H109</f>
        <v>0</v>
      </c>
      <c r="K109" s="278" t="s">
        <v>33</v>
      </c>
      <c r="M109" s="278">
        <v>3.64</v>
      </c>
      <c r="N109" s="278">
        <v>0</v>
      </c>
      <c r="P109" s="284">
        <f>+F109+M109-N109</f>
        <v>30986</v>
      </c>
      <c r="R109" s="288" t="s">
        <v>623</v>
      </c>
      <c r="S109" s="286" t="s">
        <v>633</v>
      </c>
    </row>
    <row r="110" spans="1:19" ht="15.75">
      <c r="A110" s="278" t="s">
        <v>594</v>
      </c>
      <c r="B110" s="281">
        <v>71050745001002</v>
      </c>
      <c r="C110" s="279" t="s">
        <v>617</v>
      </c>
      <c r="D110" s="280" t="s">
        <v>499</v>
      </c>
      <c r="E110" s="280" t="s">
        <v>512</v>
      </c>
      <c r="F110" s="274">
        <v>101839.19</v>
      </c>
      <c r="G110" s="275">
        <v>810083910.41999996</v>
      </c>
      <c r="H110" s="276">
        <v>101839.19</v>
      </c>
      <c r="I110" s="278" t="s">
        <v>616</v>
      </c>
      <c r="J110" s="283">
        <f>+F110-H110</f>
        <v>0</v>
      </c>
      <c r="K110" s="278" t="s">
        <v>33</v>
      </c>
      <c r="M110" s="278">
        <v>101943.35</v>
      </c>
      <c r="N110" s="278">
        <v>11.92</v>
      </c>
      <c r="P110" s="284">
        <f>+F110+M110-N110</f>
        <v>203770.62</v>
      </c>
      <c r="R110" s="288" t="s">
        <v>623</v>
      </c>
      <c r="S110" s="286" t="s">
        <v>633</v>
      </c>
    </row>
    <row r="111" spans="1:19" ht="15.75">
      <c r="B111" s="291">
        <v>71040733001001</v>
      </c>
      <c r="C111" s="292" t="s">
        <v>639</v>
      </c>
      <c r="I111" s="278" t="s">
        <v>637</v>
      </c>
      <c r="K111" s="278" t="s">
        <v>33</v>
      </c>
      <c r="M111" s="278">
        <v>1875</v>
      </c>
      <c r="N111" s="278">
        <v>0</v>
      </c>
      <c r="P111" s="284">
        <f>+F111+M111-N111</f>
        <v>1875</v>
      </c>
      <c r="R111" s="290" t="s">
        <v>202</v>
      </c>
      <c r="S111" s="278" t="s">
        <v>637</v>
      </c>
    </row>
    <row r="112" spans="1:19" ht="15.75">
      <c r="B112" s="291">
        <v>71040733001002</v>
      </c>
      <c r="C112" s="292" t="s">
        <v>640</v>
      </c>
      <c r="I112" s="278" t="s">
        <v>412</v>
      </c>
      <c r="K112" s="278" t="s">
        <v>33</v>
      </c>
      <c r="M112" s="278">
        <v>15</v>
      </c>
      <c r="N112" s="278">
        <v>0</v>
      </c>
      <c r="P112" s="284">
        <f>+F112+M112-N112</f>
        <v>15</v>
      </c>
      <c r="R112" s="290" t="s">
        <v>202</v>
      </c>
      <c r="S112" s="278" t="s">
        <v>412</v>
      </c>
    </row>
    <row r="113" spans="2:19" ht="15.75">
      <c r="B113" s="291">
        <v>71040733001003</v>
      </c>
      <c r="C113" s="292" t="s">
        <v>413</v>
      </c>
      <c r="I113" s="278" t="s">
        <v>413</v>
      </c>
      <c r="K113" s="278" t="s">
        <v>33</v>
      </c>
      <c r="M113" s="278">
        <v>427.08000000000004</v>
      </c>
      <c r="N113" s="278">
        <v>0</v>
      </c>
      <c r="P113" s="284">
        <f>+F113+M113-N113</f>
        <v>427.08000000000004</v>
      </c>
      <c r="R113" s="290" t="s">
        <v>202</v>
      </c>
      <c r="S113" s="278" t="s">
        <v>413</v>
      </c>
    </row>
    <row r="114" spans="2:19">
      <c r="M114" s="278">
        <v>122996.32</v>
      </c>
      <c r="N114" s="278">
        <v>122996.01</v>
      </c>
    </row>
    <row r="115" spans="2:19">
      <c r="D115" s="278" t="s">
        <v>618</v>
      </c>
      <c r="G115" s="278" t="s">
        <v>618</v>
      </c>
      <c r="N115" s="278">
        <v>-0.31000000001222361</v>
      </c>
    </row>
    <row r="116" spans="2:19">
      <c r="D116" s="278" t="s">
        <v>27</v>
      </c>
      <c r="E116" s="276">
        <f>+SUMIF(K:K,D116,F:F)</f>
        <v>1681465.76</v>
      </c>
      <c r="G116" s="278" t="s">
        <v>27</v>
      </c>
      <c r="H116" s="276">
        <f>+SUMIF(K:K,G116,P:P)</f>
        <v>1673957.28</v>
      </c>
    </row>
    <row r="117" spans="2:19">
      <c r="D117" s="278" t="s">
        <v>29</v>
      </c>
      <c r="E117" s="276">
        <f>+SUMIF(K:K,D117,F:F)</f>
        <v>4435.8100000000004</v>
      </c>
      <c r="G117" s="278" t="s">
        <v>29</v>
      </c>
      <c r="H117" s="276">
        <f>+SUMIF(K:K,G117,P:P)</f>
        <v>216.39000000000001</v>
      </c>
    </row>
    <row r="118" spans="2:19">
      <c r="D118" s="278" t="s">
        <v>30</v>
      </c>
      <c r="E118" s="276">
        <f>+SUMIF(K:K,D118,F:F)</f>
        <v>1645133.5</v>
      </c>
      <c r="G118" s="278" t="s">
        <v>30</v>
      </c>
      <c r="H118" s="276">
        <f>+SUMIF(K:K,G118,P:P)</f>
        <v>1644245.1700000002</v>
      </c>
    </row>
    <row r="119" spans="2:19">
      <c r="E119" s="276">
        <f>+E116-E117-E118</f>
        <v>31896.449999999953</v>
      </c>
      <c r="H119" s="276">
        <f>+H116-H117-H118</f>
        <v>29495.719999999972</v>
      </c>
    </row>
    <row r="120" spans="2:19">
      <c r="E120" s="276"/>
      <c r="H120" s="276"/>
    </row>
    <row r="121" spans="2:19">
      <c r="D121" s="278" t="s">
        <v>32</v>
      </c>
      <c r="E121" s="276">
        <f>+SUMIF(K:K,D121,F:F)</f>
        <v>280795.66000000003</v>
      </c>
      <c r="G121" s="278" t="s">
        <v>32</v>
      </c>
      <c r="H121" s="276">
        <f>+SUMIF(K:K,G121,P:P)</f>
        <v>280795.66000000003</v>
      </c>
    </row>
    <row r="122" spans="2:19">
      <c r="D122" s="278" t="s">
        <v>33</v>
      </c>
      <c r="E122" s="276">
        <f>+SUMIF(K:K,D122,F:F)</f>
        <v>248899.21000000002</v>
      </c>
      <c r="G122" s="278" t="s">
        <v>33</v>
      </c>
      <c r="H122" s="276">
        <f>+SUMIF(K:K,G122,P:P)</f>
        <v>251300.24999999997</v>
      </c>
    </row>
    <row r="123" spans="2:19">
      <c r="E123" s="276">
        <f>+E121-E122</f>
        <v>31896.450000000012</v>
      </c>
      <c r="H123" s="276">
        <f>+H121-H122</f>
        <v>29495.410000000062</v>
      </c>
    </row>
    <row r="124" spans="2:19">
      <c r="E124" s="276"/>
    </row>
    <row r="125" spans="2:19">
      <c r="D125" s="293" t="s">
        <v>619</v>
      </c>
      <c r="E125" s="294">
        <f>+E123-E119</f>
        <v>5.8207660913467407E-11</v>
      </c>
      <c r="F125" s="278" t="s">
        <v>620</v>
      </c>
    </row>
    <row r="126" spans="2:19">
      <c r="E126" s="276"/>
    </row>
    <row r="127" spans="2:19">
      <c r="D127" s="278" t="s">
        <v>621</v>
      </c>
      <c r="E127" s="276"/>
    </row>
    <row r="128" spans="2:19">
      <c r="D128" s="278" t="s">
        <v>27</v>
      </c>
      <c r="E128" s="277">
        <f>+SUMIF(K:K,D128,G:G)</f>
        <v>13153938901.889999</v>
      </c>
    </row>
    <row r="129" spans="4:6">
      <c r="D129" s="278" t="s">
        <v>29</v>
      </c>
      <c r="E129" s="277">
        <f>+SUMIF(K:K,D129,G:G)</f>
        <v>35183954.859999999</v>
      </c>
    </row>
    <row r="130" spans="4:6">
      <c r="D130" s="278" t="s">
        <v>30</v>
      </c>
      <c r="E130" s="277">
        <f>+SUMIF(K:K,D130,G:G)</f>
        <v>12866119914.960001</v>
      </c>
    </row>
    <row r="131" spans="4:6">
      <c r="E131" s="277">
        <f>+E128-E129-E130</f>
        <v>252635032.06999779</v>
      </c>
    </row>
    <row r="132" spans="4:6">
      <c r="E132" s="277"/>
    </row>
    <row r="133" spans="4:6">
      <c r="D133" s="278" t="s">
        <v>32</v>
      </c>
      <c r="E133" s="277">
        <f>+SUMIF(K:K,D133,G:G)</f>
        <v>2230359300.0799999</v>
      </c>
    </row>
    <row r="134" spans="4:6">
      <c r="D134" s="278" t="s">
        <v>33</v>
      </c>
      <c r="E134" s="277">
        <f>+SUMIF(K:K,D134,G:G)</f>
        <v>1977724268.0099998</v>
      </c>
    </row>
    <row r="135" spans="4:6">
      <c r="E135" s="277">
        <f>+E133-E134</f>
        <v>252635032.07000017</v>
      </c>
    </row>
    <row r="137" spans="4:6">
      <c r="D137" s="293" t="s">
        <v>619</v>
      </c>
      <c r="E137" s="295">
        <f>+E131-E135</f>
        <v>-2.384185791015625E-6</v>
      </c>
      <c r="F137" s="278" t="s">
        <v>620</v>
      </c>
    </row>
  </sheetData>
  <autoFilter ref="A6:S137" xr:uid="{CDE89C9D-65F6-483D-9B9D-B31B393301BC}"/>
  <mergeCells count="1">
    <mergeCell ref="M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9E89A-3813-44EC-BF6B-493A6C7EDC3D}">
  <sheetPr>
    <tabColor rgb="FF00FF00"/>
  </sheetPr>
  <dimension ref="A1:L86"/>
  <sheetViews>
    <sheetView showGridLines="0" zoomScale="90" zoomScaleNormal="90" workbookViewId="0">
      <pane ySplit="4" topLeftCell="A5" activePane="bottomLeft" state="frozen"/>
      <selection activeCell="C6" sqref="C6"/>
      <selection pane="bottomLeft" activeCell="A5" sqref="A5:XFD67"/>
    </sheetView>
  </sheetViews>
  <sheetFormatPr baseColWidth="10" defaultColWidth="41.7109375" defaultRowHeight="12"/>
  <cols>
    <col min="1" max="1" width="12.140625" style="3" customWidth="1"/>
    <col min="2" max="2" width="32.28515625" style="3" customWidth="1"/>
    <col min="3" max="3" width="20.140625" style="5" bestFit="1" customWidth="1"/>
    <col min="4" max="4" width="62.85546875" style="4" bestFit="1" customWidth="1"/>
    <col min="5" max="5" width="8.5703125" style="5" customWidth="1"/>
    <col min="6" max="6" width="7.140625" style="5" customWidth="1"/>
    <col min="7" max="7" width="18.28515625" style="3" customWidth="1"/>
    <col min="8" max="8" width="18.28515625" style="3" hidden="1" customWidth="1"/>
    <col min="9" max="9" width="18.28515625" style="3" customWidth="1"/>
    <col min="10" max="16384" width="41.7109375" style="3"/>
  </cols>
  <sheetData>
    <row r="1" spans="1:12">
      <c r="B1" s="204" t="s">
        <v>180</v>
      </c>
    </row>
    <row r="2" spans="1:12">
      <c r="B2" s="203" t="s">
        <v>181</v>
      </c>
    </row>
    <row r="4" spans="1:12" s="5" customFormat="1" ht="11.45" customHeight="1">
      <c r="A4" s="218" t="s">
        <v>182</v>
      </c>
      <c r="B4" s="211" t="s">
        <v>183</v>
      </c>
      <c r="C4" s="211" t="s">
        <v>184</v>
      </c>
      <c r="D4" s="211" t="s">
        <v>38</v>
      </c>
      <c r="E4" s="218" t="s">
        <v>21</v>
      </c>
      <c r="F4" s="218" t="s">
        <v>185</v>
      </c>
      <c r="G4" s="209">
        <v>45657</v>
      </c>
      <c r="H4" s="209">
        <v>45016</v>
      </c>
      <c r="I4" s="209">
        <v>45291</v>
      </c>
    </row>
    <row r="5" spans="1:12" ht="12.6" customHeight="1">
      <c r="A5" s="319" t="s">
        <v>27</v>
      </c>
      <c r="B5" s="319" t="s">
        <v>187</v>
      </c>
      <c r="C5" s="320"/>
      <c r="D5" s="321" t="s">
        <v>48</v>
      </c>
      <c r="E5" s="322" t="s">
        <v>186</v>
      </c>
      <c r="F5" s="322" t="s">
        <v>188</v>
      </c>
      <c r="G5" s="45">
        <f>+IFERROR(VLOOKUP(D5,'BG 122024'!$B$6:$P$104,14,0),0)</f>
        <v>0</v>
      </c>
      <c r="H5" s="45">
        <f>IF(F5="I",IFERROR(VLOOKUP(D5,#REF!,3,0),0),0)</f>
        <v>0</v>
      </c>
      <c r="I5" s="45">
        <f>IF(F5="I",IFERROR(VLOOKUP(D5,#REF!,14,),0),0)</f>
        <v>0</v>
      </c>
    </row>
    <row r="6" spans="1:12" ht="12.6" customHeight="1">
      <c r="A6" s="319" t="s">
        <v>27</v>
      </c>
      <c r="B6" s="319" t="s">
        <v>189</v>
      </c>
      <c r="C6" s="320"/>
      <c r="D6" s="321" t="s">
        <v>51</v>
      </c>
      <c r="E6" s="322" t="s">
        <v>186</v>
      </c>
      <c r="F6" s="322" t="s">
        <v>188</v>
      </c>
      <c r="G6" s="45">
        <f>+IFERROR(VLOOKUP(D6,'BG 122024'!$B$6:$P$104,14,0),0)</f>
        <v>2500.04</v>
      </c>
      <c r="H6" s="45">
        <f>IF(F6="I",IFERROR(VLOOKUP(D6,#REF!,3,0),0),0)</f>
        <v>0</v>
      </c>
      <c r="I6" s="45">
        <f>IF(F6="I",IFERROR(VLOOKUP(D6,#REF!,14,),0),0)</f>
        <v>0</v>
      </c>
    </row>
    <row r="7" spans="1:12" ht="12.6" customHeight="1">
      <c r="A7" s="319" t="s">
        <v>27</v>
      </c>
      <c r="B7" s="319" t="s">
        <v>189</v>
      </c>
      <c r="C7" s="320"/>
      <c r="D7" s="321" t="s">
        <v>53</v>
      </c>
      <c r="E7" s="322" t="s">
        <v>186</v>
      </c>
      <c r="F7" s="322" t="s">
        <v>188</v>
      </c>
      <c r="G7" s="45">
        <f>+IFERROR(VLOOKUP(D7,'BG 122024'!$B$6:$P$104,14,0),0)</f>
        <v>20</v>
      </c>
      <c r="H7" s="45">
        <f>IF(F7="I",IFERROR(VLOOKUP(D7,#REF!,3,0),0),0)</f>
        <v>0</v>
      </c>
      <c r="I7" s="45">
        <f>IF(F7="I",IFERROR(VLOOKUP(D7,#REF!,14,),0),0)</f>
        <v>0</v>
      </c>
    </row>
    <row r="8" spans="1:12" ht="12.6" customHeight="1">
      <c r="A8" s="319" t="s">
        <v>27</v>
      </c>
      <c r="B8" s="319" t="s">
        <v>189</v>
      </c>
      <c r="C8" s="320"/>
      <c r="D8" s="321" t="s">
        <v>55</v>
      </c>
      <c r="E8" s="322" t="s">
        <v>186</v>
      </c>
      <c r="F8" s="322" t="s">
        <v>188</v>
      </c>
      <c r="G8" s="45">
        <f>+IFERROR(VLOOKUP(D8,'BG 122024'!$B$6:$P$104,14,0),0)</f>
        <v>569.47</v>
      </c>
      <c r="H8" s="45">
        <f>IF(F8="I",IFERROR(VLOOKUP(D8,#REF!,3,0),0),0)</f>
        <v>0</v>
      </c>
      <c r="I8" s="45">
        <f>IF(F8="I",IFERROR(VLOOKUP(D8,#REF!,14,),0),0)</f>
        <v>0</v>
      </c>
      <c r="L8" s="67"/>
    </row>
    <row r="9" spans="1:12" ht="12.6" customHeight="1">
      <c r="A9" s="319" t="s">
        <v>27</v>
      </c>
      <c r="B9" s="319" t="s">
        <v>190</v>
      </c>
      <c r="C9" s="320"/>
      <c r="D9" s="321" t="s">
        <v>109</v>
      </c>
      <c r="E9" s="322" t="s">
        <v>186</v>
      </c>
      <c r="F9" s="322" t="s">
        <v>188</v>
      </c>
      <c r="G9" s="45">
        <f>+IFERROR(VLOOKUP(D9,'BG 122024'!$B$6:$P$104,14,0),0)</f>
        <v>1606.43</v>
      </c>
      <c r="H9" s="45">
        <f>IF(F9="I",IFERROR(VLOOKUP(D9,#REF!,3,0),0),0)</f>
        <v>0</v>
      </c>
      <c r="I9" s="45">
        <f>IF(F9="I",IFERROR(VLOOKUP(D9,#REF!,14,),0),0)</f>
        <v>0</v>
      </c>
      <c r="L9" s="323"/>
    </row>
    <row r="10" spans="1:12" ht="12.6" customHeight="1">
      <c r="A10" s="319" t="s">
        <v>27</v>
      </c>
      <c r="B10" s="324" t="s">
        <v>187</v>
      </c>
      <c r="C10" s="320"/>
      <c r="D10" s="321" t="s">
        <v>468</v>
      </c>
      <c r="E10" s="322" t="s">
        <v>186</v>
      </c>
      <c r="F10" s="322" t="s">
        <v>188</v>
      </c>
      <c r="G10" s="45">
        <f>+IFERROR(VLOOKUP(D10,'BG 122024'!$B$6:$P$104,14,0),0)</f>
        <v>80238.240000000005</v>
      </c>
      <c r="H10" s="45">
        <f>IF(F10="I",IFERROR(VLOOKUP(D10,#REF!,3,0),0),0)</f>
        <v>0</v>
      </c>
      <c r="I10" s="45">
        <f>IF(F10="I",IFERROR(VLOOKUP(D10,#REF!,14,),0),0)</f>
        <v>0</v>
      </c>
      <c r="L10" s="323"/>
    </row>
    <row r="11" spans="1:12" ht="12" customHeight="1">
      <c r="A11" s="319" t="s">
        <v>27</v>
      </c>
      <c r="B11" s="319" t="s">
        <v>189</v>
      </c>
      <c r="C11" s="320"/>
      <c r="D11" s="321" t="s">
        <v>66</v>
      </c>
      <c r="E11" s="322" t="s">
        <v>186</v>
      </c>
      <c r="F11" s="322" t="s">
        <v>188</v>
      </c>
      <c r="G11" s="45">
        <f>+IFERROR(VLOOKUP(D11,'BG 122024'!$B$6:$P$104,14,0),0)</f>
        <v>20472.990000000002</v>
      </c>
      <c r="H11" s="45">
        <f>IF(F11="I",IFERROR(VLOOKUP(D11,#REF!,3,0),0),0)</f>
        <v>0</v>
      </c>
      <c r="I11" s="45">
        <f>IF(F11="I",IFERROR(VLOOKUP(D11,#REF!,14,),0),0)</f>
        <v>0</v>
      </c>
    </row>
    <row r="12" spans="1:12" ht="12" customHeight="1">
      <c r="A12" s="319" t="s">
        <v>27</v>
      </c>
      <c r="B12" s="319" t="s">
        <v>189</v>
      </c>
      <c r="C12" s="320"/>
      <c r="D12" s="321" t="s">
        <v>40</v>
      </c>
      <c r="E12" s="322" t="s">
        <v>186</v>
      </c>
      <c r="F12" s="322" t="s">
        <v>188</v>
      </c>
      <c r="G12" s="45">
        <f>+IFERROR(VLOOKUP(D12,'BG 122024'!$B$6:$P$104,14,0),0)</f>
        <v>2936.7931880430988</v>
      </c>
      <c r="H12" s="45">
        <f>IF(F12="I",IFERROR(VLOOKUP(D12,#REF!,3,0),0),0)</f>
        <v>0</v>
      </c>
      <c r="I12" s="45">
        <f>IF(F12="I",IFERROR(VLOOKUP(D12,#REF!,14,),0),0)</f>
        <v>0</v>
      </c>
    </row>
    <row r="13" spans="1:12" ht="12" customHeight="1">
      <c r="A13" s="319" t="s">
        <v>27</v>
      </c>
      <c r="B13" s="319" t="s">
        <v>189</v>
      </c>
      <c r="C13" s="320"/>
      <c r="D13" s="321" t="s">
        <v>478</v>
      </c>
      <c r="E13" s="322" t="s">
        <v>186</v>
      </c>
      <c r="F13" s="322" t="s">
        <v>188</v>
      </c>
      <c r="G13" s="45">
        <f>+IFERROR(VLOOKUP(D13,'BG 122024'!$B$6:$P$104,14,0),0)</f>
        <v>8868.56</v>
      </c>
      <c r="H13" s="45">
        <f>IF(F13="I",IFERROR(VLOOKUP(D13,#REF!,3,0),0),0)</f>
        <v>0</v>
      </c>
      <c r="I13" s="45">
        <f>IF(F13="I",IFERROR(VLOOKUP(D13,#REF!,14,),0),0)</f>
        <v>0</v>
      </c>
    </row>
    <row r="14" spans="1:12" ht="12" customHeight="1">
      <c r="A14" s="319" t="s">
        <v>27</v>
      </c>
      <c r="B14" s="319" t="s">
        <v>191</v>
      </c>
      <c r="C14" s="320"/>
      <c r="D14" s="321" t="s">
        <v>71</v>
      </c>
      <c r="E14" s="322" t="s">
        <v>186</v>
      </c>
      <c r="F14" s="322" t="s">
        <v>188</v>
      </c>
      <c r="G14" s="45">
        <f>+IFERROR(VLOOKUP(D14,'BG 122024'!$B$6:$P$104,14,0),0)</f>
        <v>0</v>
      </c>
      <c r="H14" s="45">
        <f>IF(F14="I",IFERROR(VLOOKUP(D14,#REF!,3,0),0),0)</f>
        <v>0</v>
      </c>
      <c r="I14" s="45">
        <f>IF(F14="I",IFERROR(VLOOKUP(D14,#REF!,14,),0),0)</f>
        <v>0</v>
      </c>
    </row>
    <row r="15" spans="1:12" ht="12" customHeight="1">
      <c r="A15" s="319" t="s">
        <v>27</v>
      </c>
      <c r="B15" s="324" t="s">
        <v>187</v>
      </c>
      <c r="C15" s="325" t="s">
        <v>111</v>
      </c>
      <c r="D15" s="326" t="s">
        <v>110</v>
      </c>
      <c r="E15" s="322" t="s">
        <v>186</v>
      </c>
      <c r="F15" s="322" t="s">
        <v>188</v>
      </c>
      <c r="G15" s="45">
        <f>+IFERROR(VLOOKUP(D15,'BG 122024'!$B$6:$P$104,14,0),0)</f>
        <v>15493</v>
      </c>
      <c r="H15" s="45">
        <f>IF(F15="I",IFERROR(VLOOKUP(D15,#REF!,3,0),0),0)</f>
        <v>0</v>
      </c>
      <c r="I15" s="45">
        <f>IF(F15="I",IFERROR(VLOOKUP(D15,#REF!,14,),0),0)</f>
        <v>0</v>
      </c>
    </row>
    <row r="16" spans="1:12" ht="12" customHeight="1">
      <c r="A16" s="319" t="s">
        <v>27</v>
      </c>
      <c r="B16" s="324" t="s">
        <v>187</v>
      </c>
      <c r="C16" s="325" t="s">
        <v>113</v>
      </c>
      <c r="D16" s="326" t="s">
        <v>112</v>
      </c>
      <c r="E16" s="322" t="s">
        <v>186</v>
      </c>
      <c r="F16" s="322" t="s">
        <v>188</v>
      </c>
      <c r="G16" s="45">
        <f>+IFERROR(VLOOKUP(D16,'BG 122024'!$B$6:$P$104,14,0),0)</f>
        <v>15493</v>
      </c>
      <c r="H16" s="45">
        <f>IF(F16="I",IFERROR(VLOOKUP(D16,#REF!,3,0),0),0)</f>
        <v>0</v>
      </c>
      <c r="I16" s="45">
        <f>IF(F16="I",IFERROR(VLOOKUP(D16,#REF!,14,),0),0)</f>
        <v>0</v>
      </c>
    </row>
    <row r="17" spans="1:9" ht="12" customHeight="1">
      <c r="A17" s="319" t="s">
        <v>27</v>
      </c>
      <c r="B17" s="324" t="s">
        <v>187</v>
      </c>
      <c r="C17" s="325" t="s">
        <v>115</v>
      </c>
      <c r="D17" s="326" t="s">
        <v>114</v>
      </c>
      <c r="E17" s="322" t="s">
        <v>186</v>
      </c>
      <c r="F17" s="322" t="s">
        <v>188</v>
      </c>
      <c r="G17" s="45">
        <f>+IFERROR(VLOOKUP(D17,'BG 122024'!$B$6:$P$104,14,0),0)</f>
        <v>15493</v>
      </c>
      <c r="H17" s="45">
        <f>IF(F17="I",IFERROR(VLOOKUP(D17,#REF!,3,0),0),0)</f>
        <v>0</v>
      </c>
      <c r="I17" s="45">
        <f>IF(F17="I",IFERROR(VLOOKUP(D17,#REF!,14,),0),0)</f>
        <v>0</v>
      </c>
    </row>
    <row r="18" spans="1:9" ht="12" customHeight="1">
      <c r="A18" s="319" t="s">
        <v>27</v>
      </c>
      <c r="B18" s="324" t="s">
        <v>187</v>
      </c>
      <c r="C18" s="325" t="s">
        <v>117</v>
      </c>
      <c r="D18" s="326" t="s">
        <v>116</v>
      </c>
      <c r="E18" s="322" t="s">
        <v>186</v>
      </c>
      <c r="F18" s="322" t="s">
        <v>188</v>
      </c>
      <c r="G18" s="45">
        <f>+IFERROR(VLOOKUP(D18,'BG 122024'!$B$6:$P$104,14,0),0)</f>
        <v>15493</v>
      </c>
      <c r="H18" s="45">
        <f>IF(F18="I",IFERROR(VLOOKUP(D18,#REF!,3,0),0),0)</f>
        <v>0</v>
      </c>
      <c r="I18" s="45">
        <f>IF(F18="I",IFERROR(VLOOKUP(D18,#REF!,14,),0),0)</f>
        <v>0</v>
      </c>
    </row>
    <row r="19" spans="1:9" ht="12" customHeight="1">
      <c r="A19" s="319" t="s">
        <v>27</v>
      </c>
      <c r="B19" s="324" t="s">
        <v>187</v>
      </c>
      <c r="C19" s="325" t="s">
        <v>119</v>
      </c>
      <c r="D19" s="326" t="s">
        <v>118</v>
      </c>
      <c r="E19" s="322" t="s">
        <v>186</v>
      </c>
      <c r="F19" s="322" t="s">
        <v>188</v>
      </c>
      <c r="G19" s="45">
        <f>+IFERROR(VLOOKUP(D19,'BG 122024'!$B$6:$P$104,14,0),0)</f>
        <v>15493</v>
      </c>
      <c r="H19" s="45">
        <f>IF(F19="I",IFERROR(VLOOKUP(D19,#REF!,3,0),0),0)</f>
        <v>0</v>
      </c>
      <c r="I19" s="45">
        <f>IF(F19="I",IFERROR(VLOOKUP(D19,#REF!,14,),0),0)</f>
        <v>0</v>
      </c>
    </row>
    <row r="20" spans="1:9" ht="12" customHeight="1">
      <c r="A20" s="319" t="s">
        <v>27</v>
      </c>
      <c r="B20" s="324" t="s">
        <v>187</v>
      </c>
      <c r="C20" s="325" t="s">
        <v>121</v>
      </c>
      <c r="D20" s="326" t="s">
        <v>120</v>
      </c>
      <c r="E20" s="322" t="s">
        <v>186</v>
      </c>
      <c r="F20" s="322" t="s">
        <v>188</v>
      </c>
      <c r="G20" s="45">
        <f>+IFERROR(VLOOKUP(D20,'BG 122024'!$B$6:$P$104,14,0),0)</f>
        <v>15493</v>
      </c>
      <c r="H20" s="45">
        <f>IF(F20="I",IFERROR(VLOOKUP(D20,#REF!,3,0),0),0)</f>
        <v>0</v>
      </c>
      <c r="I20" s="45">
        <f>IF(F20="I",IFERROR(VLOOKUP(D20,#REF!,14,),0),0)</f>
        <v>0</v>
      </c>
    </row>
    <row r="21" spans="1:9" ht="12" customHeight="1">
      <c r="A21" s="319" t="s">
        <v>27</v>
      </c>
      <c r="B21" s="324" t="s">
        <v>187</v>
      </c>
      <c r="C21" s="325" t="s">
        <v>123</v>
      </c>
      <c r="D21" s="326" t="s">
        <v>122</v>
      </c>
      <c r="E21" s="322" t="s">
        <v>186</v>
      </c>
      <c r="F21" s="322" t="s">
        <v>188</v>
      </c>
      <c r="G21" s="45">
        <f>+IFERROR(VLOOKUP(D21,'BG 122024'!$B$6:$P$104,14,0),0)</f>
        <v>15493</v>
      </c>
      <c r="H21" s="45">
        <f>IF(F21="I",IFERROR(VLOOKUP(D21,#REF!,3,0),0),0)</f>
        <v>0</v>
      </c>
      <c r="I21" s="45">
        <f>IF(F21="I",IFERROR(VLOOKUP(D21,#REF!,14,),0),0)</f>
        <v>0</v>
      </c>
    </row>
    <row r="22" spans="1:9" ht="12" customHeight="1">
      <c r="A22" s="319" t="s">
        <v>27</v>
      </c>
      <c r="B22" s="324" t="s">
        <v>187</v>
      </c>
      <c r="C22" s="325" t="s">
        <v>125</v>
      </c>
      <c r="D22" s="326" t="s">
        <v>124</v>
      </c>
      <c r="E22" s="322" t="s">
        <v>186</v>
      </c>
      <c r="F22" s="322" t="s">
        <v>188</v>
      </c>
      <c r="G22" s="45">
        <f>+IFERROR(VLOOKUP(D22,'BG 122024'!$B$6:$P$104,14,0),0)</f>
        <v>15493</v>
      </c>
      <c r="H22" s="45">
        <f>IF(F22="I",IFERROR(VLOOKUP(D22,#REF!,3,0),0),0)</f>
        <v>0</v>
      </c>
      <c r="I22" s="45">
        <f>IF(F22="I",IFERROR(VLOOKUP(D22,#REF!,14,),0),0)</f>
        <v>0</v>
      </c>
    </row>
    <row r="23" spans="1:9" ht="12" customHeight="1">
      <c r="A23" s="319" t="s">
        <v>27</v>
      </c>
      <c r="B23" s="324" t="s">
        <v>187</v>
      </c>
      <c r="C23" s="325" t="s">
        <v>127</v>
      </c>
      <c r="D23" s="326" t="s">
        <v>126</v>
      </c>
      <c r="E23" s="322" t="s">
        <v>186</v>
      </c>
      <c r="F23" s="322" t="s">
        <v>188</v>
      </c>
      <c r="G23" s="45">
        <f>+IFERROR(VLOOKUP(D23,'BG 122024'!$B$6:$P$104,14,0),0)</f>
        <v>15493</v>
      </c>
      <c r="H23" s="45">
        <f>IF(F23="I",IFERROR(VLOOKUP(D23,#REF!,3,0),0),0)</f>
        <v>0</v>
      </c>
      <c r="I23" s="45">
        <f>IF(F23="I",IFERROR(VLOOKUP(D23,#REF!,14,),0),0)</f>
        <v>0</v>
      </c>
    </row>
    <row r="24" spans="1:9" ht="12" customHeight="1">
      <c r="A24" s="319" t="s">
        <v>27</v>
      </c>
      <c r="B24" s="324" t="s">
        <v>187</v>
      </c>
      <c r="C24" s="325" t="s">
        <v>129</v>
      </c>
      <c r="D24" s="326" t="s">
        <v>128</v>
      </c>
      <c r="E24" s="322" t="s">
        <v>186</v>
      </c>
      <c r="F24" s="322" t="s">
        <v>188</v>
      </c>
      <c r="G24" s="45">
        <f>+IFERROR(VLOOKUP(D24,'BG 122024'!$B$6:$P$104,14,0),0)</f>
        <v>15493</v>
      </c>
      <c r="H24" s="45">
        <f>IF(F24="I",IFERROR(VLOOKUP(D24,#REF!,3,0),0),0)</f>
        <v>0</v>
      </c>
      <c r="I24" s="45">
        <f>IF(F24="I",IFERROR(VLOOKUP(D24,#REF!,14,),0),0)</f>
        <v>0</v>
      </c>
    </row>
    <row r="25" spans="1:9" ht="12" customHeight="1">
      <c r="A25" s="319" t="s">
        <v>27</v>
      </c>
      <c r="B25" s="324" t="s">
        <v>187</v>
      </c>
      <c r="C25" s="325" t="s">
        <v>131</v>
      </c>
      <c r="D25" s="326" t="s">
        <v>130</v>
      </c>
      <c r="E25" s="322" t="s">
        <v>186</v>
      </c>
      <c r="F25" s="322" t="s">
        <v>188</v>
      </c>
      <c r="G25" s="45">
        <f>+IFERROR(VLOOKUP(D25,'BG 122024'!$B$6:$P$104,14,0),0)</f>
        <v>15493</v>
      </c>
      <c r="H25" s="45">
        <f>IF(F25="I",IFERROR(VLOOKUP(D25,#REF!,3,0),0),0)</f>
        <v>0</v>
      </c>
      <c r="I25" s="45">
        <f>IF(F25="I",IFERROR(VLOOKUP(D25,#REF!,14,),0),0)</f>
        <v>0</v>
      </c>
    </row>
    <row r="26" spans="1:9" ht="12" customHeight="1">
      <c r="A26" s="319" t="s">
        <v>27</v>
      </c>
      <c r="B26" s="324" t="s">
        <v>187</v>
      </c>
      <c r="C26" s="325" t="s">
        <v>133</v>
      </c>
      <c r="D26" s="326" t="s">
        <v>132</v>
      </c>
      <c r="E26" s="322" t="s">
        <v>186</v>
      </c>
      <c r="F26" s="322" t="s">
        <v>188</v>
      </c>
      <c r="G26" s="45">
        <f>+IFERROR(VLOOKUP(D26,'BG 122024'!$B$6:$P$104,14,0),0)</f>
        <v>101689.31</v>
      </c>
      <c r="H26" s="45">
        <f>IF(F26="I",IFERROR(VLOOKUP(D26,#REF!,3,0),0),0)</f>
        <v>0</v>
      </c>
      <c r="I26" s="45">
        <f>IF(F26="I",IFERROR(VLOOKUP(D26,#REF!,14,),0),0)</f>
        <v>0</v>
      </c>
    </row>
    <row r="27" spans="1:9" ht="12" customHeight="1">
      <c r="A27" s="319" t="s">
        <v>27</v>
      </c>
      <c r="B27" s="324" t="s">
        <v>187</v>
      </c>
      <c r="C27" s="325" t="s">
        <v>135</v>
      </c>
      <c r="D27" s="326" t="s">
        <v>134</v>
      </c>
      <c r="E27" s="322" t="s">
        <v>186</v>
      </c>
      <c r="F27" s="322" t="s">
        <v>188</v>
      </c>
      <c r="G27" s="45">
        <f>+IFERROR(VLOOKUP(D27,'BG 122024'!$B$6:$P$104,14,0),0)</f>
        <v>101839.19</v>
      </c>
      <c r="H27" s="45">
        <f>IF(F27="I",IFERROR(VLOOKUP(D27,#REF!,3,0),0),0)</f>
        <v>0</v>
      </c>
      <c r="I27" s="45">
        <f>IF(F27="I",IFERROR(VLOOKUP(D27,#REF!,14,),0),0)</f>
        <v>0</v>
      </c>
    </row>
    <row r="28" spans="1:9" ht="12" customHeight="1">
      <c r="A28" s="319" t="s">
        <v>27</v>
      </c>
      <c r="B28" s="324" t="s">
        <v>187</v>
      </c>
      <c r="C28" s="325" t="s">
        <v>137</v>
      </c>
      <c r="D28" s="326" t="s">
        <v>136</v>
      </c>
      <c r="E28" s="322" t="s">
        <v>186</v>
      </c>
      <c r="F28" s="322" t="s">
        <v>188</v>
      </c>
      <c r="G28" s="45">
        <f>+IFERROR(VLOOKUP(D28,'BG 122024'!$B$6:$P$104,14,0),0)</f>
        <v>15493</v>
      </c>
      <c r="H28" s="45">
        <f>IF(F28="I",IFERROR(VLOOKUP(D28,#REF!,3,0),0),0)</f>
        <v>0</v>
      </c>
      <c r="I28" s="45">
        <f>IF(F28="I",IFERROR(VLOOKUP(D28,#REF!,14,),0),0)</f>
        <v>0</v>
      </c>
    </row>
    <row r="29" spans="1:9" ht="12" customHeight="1">
      <c r="A29" s="319" t="s">
        <v>27</v>
      </c>
      <c r="B29" s="324" t="s">
        <v>187</v>
      </c>
      <c r="C29" s="325" t="s">
        <v>139</v>
      </c>
      <c r="D29" s="326" t="s">
        <v>138</v>
      </c>
      <c r="E29" s="322" t="s">
        <v>186</v>
      </c>
      <c r="F29" s="322" t="s">
        <v>188</v>
      </c>
      <c r="G29" s="45">
        <f>+IFERROR(VLOOKUP(D29,'BG 122024'!$B$6:$P$104,14,0),0)</f>
        <v>15493</v>
      </c>
      <c r="H29" s="45">
        <f>IF(F29="I",IFERROR(VLOOKUP(D29,#REF!,3,0),0),0)</f>
        <v>0</v>
      </c>
      <c r="I29" s="45">
        <f>IF(F29="I",IFERROR(VLOOKUP(D29,#REF!,14,),0),0)</f>
        <v>0</v>
      </c>
    </row>
    <row r="30" spans="1:9" ht="12" customHeight="1">
      <c r="A30" s="319" t="s">
        <v>27</v>
      </c>
      <c r="B30" s="324" t="s">
        <v>187</v>
      </c>
      <c r="C30" s="325" t="s">
        <v>141</v>
      </c>
      <c r="D30" s="326" t="s">
        <v>140</v>
      </c>
      <c r="E30" s="322" t="s">
        <v>186</v>
      </c>
      <c r="F30" s="322" t="s">
        <v>188</v>
      </c>
      <c r="G30" s="45">
        <f>+IFERROR(VLOOKUP(D30,'BG 122024'!$B$6:$P$104,14,0),0)</f>
        <v>15493</v>
      </c>
      <c r="H30" s="45">
        <f>IF(F30="I",IFERROR(VLOOKUP(D30,#REF!,3,0),0),0)</f>
        <v>0</v>
      </c>
      <c r="I30" s="45">
        <f>IF(F30="I",IFERROR(VLOOKUP(D30,#REF!,14,),0),0)</f>
        <v>0</v>
      </c>
    </row>
    <row r="31" spans="1:9" ht="12" customHeight="1">
      <c r="A31" s="319" t="s">
        <v>27</v>
      </c>
      <c r="B31" s="324" t="s">
        <v>187</v>
      </c>
      <c r="C31" s="325" t="s">
        <v>143</v>
      </c>
      <c r="D31" s="326" t="s">
        <v>142</v>
      </c>
      <c r="E31" s="322" t="s">
        <v>186</v>
      </c>
      <c r="F31" s="322" t="s">
        <v>188</v>
      </c>
      <c r="G31" s="45">
        <f>+IFERROR(VLOOKUP(D31,'BG 122024'!$B$6:$P$104,14,0),0)</f>
        <v>15493</v>
      </c>
      <c r="H31" s="45">
        <f>IF(F31="I",IFERROR(VLOOKUP(D31,#REF!,3,0),0),0)</f>
        <v>0</v>
      </c>
      <c r="I31" s="45">
        <f>IF(F31="I",IFERROR(VLOOKUP(D31,#REF!,14,),0),0)</f>
        <v>0</v>
      </c>
    </row>
    <row r="32" spans="1:9" ht="12" customHeight="1">
      <c r="A32" s="319" t="s">
        <v>27</v>
      </c>
      <c r="B32" s="324" t="s">
        <v>187</v>
      </c>
      <c r="C32" s="325"/>
      <c r="D32" s="326" t="s">
        <v>424</v>
      </c>
      <c r="E32" s="322" t="s">
        <v>186</v>
      </c>
      <c r="F32" s="322" t="s">
        <v>188</v>
      </c>
      <c r="G32" s="45">
        <f>+IFERROR(VLOOKUP(D32,'BG 122024'!$B$6:$P$104,14,0),0)</f>
        <v>65694.52</v>
      </c>
      <c r="H32" s="45">
        <f>IF(F32="I",IFERROR(VLOOKUP(D32,#REF!,3,0),0),0)</f>
        <v>0</v>
      </c>
      <c r="I32" s="45">
        <f>IF(F32="I",IFERROR(VLOOKUP(D32,#REF!,14,),0),0)</f>
        <v>0</v>
      </c>
    </row>
    <row r="33" spans="1:9" ht="12" customHeight="1">
      <c r="A33" s="319" t="s">
        <v>27</v>
      </c>
      <c r="B33" s="324" t="s">
        <v>187</v>
      </c>
      <c r="C33" s="325"/>
      <c r="D33" s="326" t="s">
        <v>425</v>
      </c>
      <c r="E33" s="322" t="s">
        <v>186</v>
      </c>
      <c r="F33" s="322" t="s">
        <v>188</v>
      </c>
      <c r="G33" s="45">
        <f>+IFERROR(VLOOKUP(D33,'BG 122024'!$B$6:$P$104,14,0),0)</f>
        <v>65706.05</v>
      </c>
      <c r="H33" s="45">
        <f>IF(F33="I",IFERROR(VLOOKUP(D33,#REF!,3,0),0),0)</f>
        <v>0</v>
      </c>
      <c r="I33" s="45">
        <f>IF(F33="I",IFERROR(VLOOKUP(D33,#REF!,14,),0),0)</f>
        <v>0</v>
      </c>
    </row>
    <row r="34" spans="1:9" ht="12" customHeight="1">
      <c r="A34" s="319" t="s">
        <v>27</v>
      </c>
      <c r="B34" s="324" t="s">
        <v>187</v>
      </c>
      <c r="C34" s="325"/>
      <c r="D34" s="326" t="s">
        <v>426</v>
      </c>
      <c r="E34" s="322" t="s">
        <v>186</v>
      </c>
      <c r="F34" s="322" t="s">
        <v>188</v>
      </c>
      <c r="G34" s="45">
        <f>+IFERROR(VLOOKUP(D34,'BG 122024'!$B$6:$P$104,14,0),0)</f>
        <v>15493</v>
      </c>
      <c r="H34" s="45">
        <f>IF(F34="I",IFERROR(VLOOKUP(D34,#REF!,3,0),0),0)</f>
        <v>0</v>
      </c>
      <c r="I34" s="45">
        <f>IF(F34="I",IFERROR(VLOOKUP(D34,#REF!,14,),0),0)</f>
        <v>0</v>
      </c>
    </row>
    <row r="35" spans="1:9" ht="12" customHeight="1">
      <c r="A35" s="319" t="s">
        <v>27</v>
      </c>
      <c r="B35" s="324" t="s">
        <v>187</v>
      </c>
      <c r="C35" s="325"/>
      <c r="D35" s="326" t="s">
        <v>427</v>
      </c>
      <c r="E35" s="322" t="s">
        <v>186</v>
      </c>
      <c r="F35" s="322" t="s">
        <v>188</v>
      </c>
      <c r="G35" s="45">
        <f>+IFERROR(VLOOKUP(D35,'BG 122024'!$B$6:$P$104,14,0),0)</f>
        <v>15493</v>
      </c>
      <c r="H35" s="45">
        <f>IF(F35="I",IFERROR(VLOOKUP(D35,#REF!,3,0),0),0)</f>
        <v>0</v>
      </c>
      <c r="I35" s="45">
        <f>IF(F35="I",IFERROR(VLOOKUP(D35,#REF!,14,),0),0)</f>
        <v>0</v>
      </c>
    </row>
    <row r="36" spans="1:9" ht="12" customHeight="1">
      <c r="A36" s="319" t="s">
        <v>27</v>
      </c>
      <c r="B36" s="324" t="s">
        <v>187</v>
      </c>
      <c r="C36" s="325" t="s">
        <v>145</v>
      </c>
      <c r="D36" s="326" t="s">
        <v>144</v>
      </c>
      <c r="E36" s="322" t="s">
        <v>186</v>
      </c>
      <c r="F36" s="322" t="s">
        <v>188</v>
      </c>
      <c r="G36" s="45">
        <f>+IFERROR(VLOOKUP(D36,'BG 122024'!$B$6:$P$104,14,0),0)</f>
        <v>66201.81</v>
      </c>
      <c r="H36" s="45">
        <f>IF(F36="I",IFERROR(VLOOKUP(D36,#REF!,3,0),0),0)</f>
        <v>0</v>
      </c>
      <c r="I36" s="45">
        <f>IF(F36="I",IFERROR(VLOOKUP(D36,#REF!,14,),0),0)</f>
        <v>0</v>
      </c>
    </row>
    <row r="37" spans="1:9" ht="12" customHeight="1">
      <c r="A37" s="319" t="s">
        <v>27</v>
      </c>
      <c r="B37" s="324" t="s">
        <v>187</v>
      </c>
      <c r="C37" s="325" t="s">
        <v>147</v>
      </c>
      <c r="D37" s="326" t="s">
        <v>146</v>
      </c>
      <c r="E37" s="322" t="s">
        <v>186</v>
      </c>
      <c r="F37" s="322" t="s">
        <v>188</v>
      </c>
      <c r="G37" s="45">
        <f>+IFERROR(VLOOKUP(D37,'BG 122024'!$B$6:$P$104,14,0),0)</f>
        <v>101839.19</v>
      </c>
      <c r="H37" s="45">
        <f>IF(F37="I",IFERROR(VLOOKUP(D37,#REF!,3,0),0),0)</f>
        <v>0</v>
      </c>
      <c r="I37" s="45">
        <f>IF(F37="I",IFERROR(VLOOKUP(D37,#REF!,14,),0),0)</f>
        <v>0</v>
      </c>
    </row>
    <row r="38" spans="1:9" ht="12" customHeight="1">
      <c r="A38" s="319" t="s">
        <v>27</v>
      </c>
      <c r="B38" s="324" t="s">
        <v>187</v>
      </c>
      <c r="C38" s="325" t="s">
        <v>149</v>
      </c>
      <c r="D38" s="326" t="s">
        <v>148</v>
      </c>
      <c r="E38" s="322" t="s">
        <v>186</v>
      </c>
      <c r="F38" s="322" t="s">
        <v>188</v>
      </c>
      <c r="G38" s="45">
        <f>+IFERROR(VLOOKUP(D38,'BG 122024'!$B$6:$P$104,14,0),0)</f>
        <v>129186.93</v>
      </c>
      <c r="H38" s="45">
        <f>IF(F38="I",IFERROR(VLOOKUP(D38,#REF!,3,0),0),0)</f>
        <v>0</v>
      </c>
      <c r="I38" s="45">
        <f>IF(F38="I",IFERROR(VLOOKUP(D38,#REF!,14,),0),0)</f>
        <v>0</v>
      </c>
    </row>
    <row r="39" spans="1:9" ht="12" customHeight="1">
      <c r="A39" s="319" t="s">
        <v>27</v>
      </c>
      <c r="B39" s="324" t="s">
        <v>187</v>
      </c>
      <c r="C39" s="325" t="s">
        <v>151</v>
      </c>
      <c r="D39" s="326" t="s">
        <v>150</v>
      </c>
      <c r="E39" s="322" t="s">
        <v>186</v>
      </c>
      <c r="F39" s="322" t="s">
        <v>188</v>
      </c>
      <c r="G39" s="45">
        <f>+IFERROR(VLOOKUP(D39,'BG 122024'!$B$6:$P$104,14,0),0)</f>
        <v>66201.81</v>
      </c>
      <c r="H39" s="45">
        <f>IF(F39="I",IFERROR(VLOOKUP(D39,#REF!,3,0),0),0)</f>
        <v>0</v>
      </c>
      <c r="I39" s="45">
        <f>IF(F39="I",IFERROR(VLOOKUP(D39,#REF!,14,),0),0)</f>
        <v>0</v>
      </c>
    </row>
    <row r="40" spans="1:9" ht="12" customHeight="1">
      <c r="A40" s="319" t="s">
        <v>27</v>
      </c>
      <c r="B40" s="324" t="s">
        <v>187</v>
      </c>
      <c r="C40" s="325" t="s">
        <v>153</v>
      </c>
      <c r="D40" s="326" t="s">
        <v>152</v>
      </c>
      <c r="E40" s="322" t="s">
        <v>186</v>
      </c>
      <c r="F40" s="322" t="s">
        <v>188</v>
      </c>
      <c r="G40" s="45">
        <f>+IFERROR(VLOOKUP(D40,'BG 122024'!$B$6:$P$104,14,0),0)</f>
        <v>83034.740000000005</v>
      </c>
      <c r="H40" s="45">
        <f>IF(F40="I",IFERROR(VLOOKUP(D40,#REF!,3,0),0),0)</f>
        <v>0</v>
      </c>
      <c r="I40" s="45">
        <f>IF(F40="I",IFERROR(VLOOKUP(D40,#REF!,14,),0),0)</f>
        <v>0</v>
      </c>
    </row>
    <row r="41" spans="1:9" ht="12" customHeight="1">
      <c r="A41" s="319" t="s">
        <v>27</v>
      </c>
      <c r="B41" s="324" t="s">
        <v>187</v>
      </c>
      <c r="C41" s="325" t="s">
        <v>155</v>
      </c>
      <c r="D41" s="326" t="s">
        <v>154</v>
      </c>
      <c r="E41" s="322" t="s">
        <v>186</v>
      </c>
      <c r="F41" s="322" t="s">
        <v>188</v>
      </c>
      <c r="G41" s="45">
        <f>+IFERROR(VLOOKUP(D41,'BG 122024'!$B$6:$P$104,14,0),0)</f>
        <v>101839.19</v>
      </c>
      <c r="H41" s="45">
        <f>IF(F41="I",IFERROR(VLOOKUP(D41,#REF!,3,0),0),0)</f>
        <v>0</v>
      </c>
      <c r="I41" s="45">
        <f>IF(F41="I",IFERROR(VLOOKUP(D41,#REF!,14,),0),0)</f>
        <v>0</v>
      </c>
    </row>
    <row r="42" spans="1:9" ht="12" customHeight="1">
      <c r="A42" s="319" t="s">
        <v>27</v>
      </c>
      <c r="B42" s="324" t="s">
        <v>187</v>
      </c>
      <c r="C42" s="325" t="s">
        <v>157</v>
      </c>
      <c r="D42" s="326" t="s">
        <v>156</v>
      </c>
      <c r="E42" s="322" t="s">
        <v>186</v>
      </c>
      <c r="F42" s="322" t="s">
        <v>188</v>
      </c>
      <c r="G42" s="45">
        <f>+IFERROR(VLOOKUP(D42,'BG 122024'!$B$6:$P$104,14,0),0)</f>
        <v>101931.43</v>
      </c>
      <c r="H42" s="45">
        <f>IF(F42="I",IFERROR(VLOOKUP(D42,#REF!,3,0),0),0)</f>
        <v>0</v>
      </c>
      <c r="I42" s="45">
        <f>IF(F42="I",IFERROR(VLOOKUP(D42,#REF!,14,),0),0)</f>
        <v>0</v>
      </c>
    </row>
    <row r="43" spans="1:9" ht="12" customHeight="1">
      <c r="A43" s="319" t="s">
        <v>27</v>
      </c>
      <c r="B43" s="324" t="s">
        <v>187</v>
      </c>
      <c r="C43" s="325" t="s">
        <v>159</v>
      </c>
      <c r="D43" s="326" t="s">
        <v>158</v>
      </c>
      <c r="E43" s="322" t="s">
        <v>186</v>
      </c>
      <c r="F43" s="322" t="s">
        <v>188</v>
      </c>
      <c r="G43" s="45">
        <f>+IFERROR(VLOOKUP(D43,'BG 122024'!$B$6:$P$104,14,0),0)</f>
        <v>83011.679999999993</v>
      </c>
      <c r="H43" s="45">
        <f>IF(F43="I",IFERROR(VLOOKUP(D43,#REF!,3,0),0),0)</f>
        <v>0</v>
      </c>
      <c r="I43" s="45">
        <f>IF(F43="I",IFERROR(VLOOKUP(D43,#REF!,14,),0),0)</f>
        <v>0</v>
      </c>
    </row>
    <row r="44" spans="1:9" ht="12" customHeight="1">
      <c r="A44" s="319" t="s">
        <v>27</v>
      </c>
      <c r="B44" s="324" t="s">
        <v>187</v>
      </c>
      <c r="C44" s="325" t="s">
        <v>161</v>
      </c>
      <c r="D44" s="326" t="s">
        <v>160</v>
      </c>
      <c r="E44" s="322" t="s">
        <v>186</v>
      </c>
      <c r="F44" s="322" t="s">
        <v>188</v>
      </c>
      <c r="G44" s="45">
        <f>+IFERROR(VLOOKUP(D44,'BG 122024'!$B$6:$P$104,14,0),0)</f>
        <v>66201.81</v>
      </c>
      <c r="H44" s="45">
        <f>IF(F44="I",IFERROR(VLOOKUP(D44,#REF!,3,0),0),0)</f>
        <v>0</v>
      </c>
      <c r="I44" s="45">
        <f>IF(F44="I",IFERROR(VLOOKUP(D44,#REF!,14,),0),0)</f>
        <v>0</v>
      </c>
    </row>
    <row r="45" spans="1:9" ht="12" customHeight="1">
      <c r="A45" s="319" t="s">
        <v>27</v>
      </c>
      <c r="B45" s="324" t="s">
        <v>187</v>
      </c>
      <c r="C45" s="325" t="s">
        <v>163</v>
      </c>
      <c r="D45" s="326" t="s">
        <v>162</v>
      </c>
      <c r="E45" s="322" t="s">
        <v>186</v>
      </c>
      <c r="F45" s="322" t="s">
        <v>188</v>
      </c>
      <c r="G45" s="45">
        <f>+IFERROR(VLOOKUP(D45,'BG 122024'!$B$6:$P$104,14,0),0)</f>
        <v>83011.679999999993</v>
      </c>
      <c r="H45" s="45">
        <f>IF(F45="I",IFERROR(VLOOKUP(D45,#REF!,3,0),0),0)</f>
        <v>0</v>
      </c>
      <c r="I45" s="45">
        <f>IF(F45="I",IFERROR(VLOOKUP(D45,#REF!,14,),0),0)</f>
        <v>0</v>
      </c>
    </row>
    <row r="46" spans="1:9" ht="12" customHeight="1">
      <c r="A46" s="319" t="s">
        <v>27</v>
      </c>
      <c r="B46" s="324" t="s">
        <v>187</v>
      </c>
      <c r="C46" s="325" t="s">
        <v>165</v>
      </c>
      <c r="D46" s="326" t="s">
        <v>164</v>
      </c>
      <c r="E46" s="322" t="s">
        <v>186</v>
      </c>
      <c r="F46" s="322" t="s">
        <v>188</v>
      </c>
      <c r="G46" s="45">
        <f>+IFERROR(VLOOKUP(D46,'BG 122024'!$B$6:$P$104,14,0),0)</f>
        <v>15493</v>
      </c>
      <c r="H46" s="45">
        <f>IF(F46="I",IFERROR(VLOOKUP(D46,#REF!,3,0),0),0)</f>
        <v>0</v>
      </c>
      <c r="I46" s="45">
        <f>IF(F46="I",IFERROR(VLOOKUP(D46,#REF!,14,),0),0)</f>
        <v>0</v>
      </c>
    </row>
    <row r="47" spans="1:9" ht="12" customHeight="1">
      <c r="A47" s="319" t="s">
        <v>27</v>
      </c>
      <c r="B47" s="324" t="s">
        <v>187</v>
      </c>
      <c r="C47" s="325" t="s">
        <v>167</v>
      </c>
      <c r="D47" s="326" t="s">
        <v>166</v>
      </c>
      <c r="E47" s="322" t="s">
        <v>186</v>
      </c>
      <c r="F47" s="322" t="s">
        <v>188</v>
      </c>
      <c r="G47" s="45">
        <f>+IFERROR(VLOOKUP(D47,'BG 122024'!$B$6:$P$104,14,0),0)</f>
        <v>15493</v>
      </c>
      <c r="H47" s="45">
        <f>IF(F47="I",IFERROR(VLOOKUP(D47,#REF!,3,0),0),0)</f>
        <v>0</v>
      </c>
      <c r="I47" s="45">
        <f>IF(F47="I",IFERROR(VLOOKUP(D47,#REF!,14,),0),0)</f>
        <v>0</v>
      </c>
    </row>
    <row r="48" spans="1:9" ht="12" customHeight="1">
      <c r="A48" s="319" t="s">
        <v>27</v>
      </c>
      <c r="B48" s="324" t="s">
        <v>187</v>
      </c>
      <c r="C48" s="325" t="s">
        <v>169</v>
      </c>
      <c r="D48" s="326" t="s">
        <v>168</v>
      </c>
      <c r="E48" s="322" t="s">
        <v>186</v>
      </c>
      <c r="F48" s="322" t="s">
        <v>188</v>
      </c>
      <c r="G48" s="45">
        <f>+IFERROR(VLOOKUP(D48,'BG 122024'!$B$6:$P$104,14,0),0)</f>
        <v>15493</v>
      </c>
      <c r="H48" s="45">
        <f>IF(F48="I",IFERROR(VLOOKUP(D48,#REF!,3,0),0),0)</f>
        <v>0</v>
      </c>
      <c r="I48" s="45">
        <f>IF(F48="I",IFERROR(VLOOKUP(D48,#REF!,14,),0),0)</f>
        <v>0</v>
      </c>
    </row>
    <row r="49" spans="1:10" ht="12" customHeight="1">
      <c r="A49" s="319" t="s">
        <v>29</v>
      </c>
      <c r="B49" s="319" t="s">
        <v>191</v>
      </c>
      <c r="C49" s="320"/>
      <c r="D49" s="321" t="s">
        <v>80</v>
      </c>
      <c r="E49" s="322" t="s">
        <v>186</v>
      </c>
      <c r="F49" s="322" t="s">
        <v>188</v>
      </c>
      <c r="G49" s="45">
        <f>-IFERROR(VLOOKUP(D49,'BG 122024'!$B$6:$P$104,14,0),0)</f>
        <v>0</v>
      </c>
      <c r="H49" s="45">
        <f>IF(F49="I",IFERROR(VLOOKUP(D49,#REF!,3,0),0),0)</f>
        <v>0</v>
      </c>
      <c r="I49" s="45">
        <f>-IF(F49="I",IFERROR(VLOOKUP(D49,#REF!,14,),0),0)</f>
        <v>0</v>
      </c>
    </row>
    <row r="50" spans="1:10" ht="12" customHeight="1">
      <c r="A50" s="319" t="s">
        <v>29</v>
      </c>
      <c r="B50" s="319" t="s">
        <v>192</v>
      </c>
      <c r="C50" s="320"/>
      <c r="D50" s="321" t="s">
        <v>84</v>
      </c>
      <c r="E50" s="322" t="s">
        <v>186</v>
      </c>
      <c r="F50" s="322" t="s">
        <v>188</v>
      </c>
      <c r="G50" s="45">
        <f>-IFERROR(VLOOKUP(D50,'BG 122024'!$B$6:$P$104,14,0),0)</f>
        <v>0.09</v>
      </c>
      <c r="H50" s="45">
        <f>IF(F50="I",IFERROR(VLOOKUP(D50,#REF!,3,0),0),0)</f>
        <v>0</v>
      </c>
      <c r="I50" s="45">
        <f>-IF(F50="I",IFERROR(VLOOKUP(D50,#REF!,14,),0),0)</f>
        <v>0</v>
      </c>
    </row>
    <row r="51" spans="1:10" ht="12" customHeight="1">
      <c r="A51" s="319" t="s">
        <v>29</v>
      </c>
      <c r="B51" s="319" t="s">
        <v>193</v>
      </c>
      <c r="C51" s="320"/>
      <c r="D51" s="321" t="s">
        <v>43</v>
      </c>
      <c r="E51" s="322" t="s">
        <v>186</v>
      </c>
      <c r="F51" s="322" t="s">
        <v>188</v>
      </c>
      <c r="G51" s="45">
        <f>-IFERROR(VLOOKUP(D51,'BG 122024'!$B$6:$P$104,14,0),0)</f>
        <v>112.08999999999999</v>
      </c>
      <c r="H51" s="45">
        <f>IF(F51="I",IFERROR(VLOOKUP(D51,#REF!,3,0),0),0)</f>
        <v>0</v>
      </c>
      <c r="I51" s="45">
        <f>-IF(F51="I",IFERROR(VLOOKUP(D51,#REF!,14,),0),0)</f>
        <v>0</v>
      </c>
    </row>
    <row r="52" spans="1:10" ht="12" customHeight="1">
      <c r="A52" s="319" t="s">
        <v>29</v>
      </c>
      <c r="B52" s="319" t="s">
        <v>193</v>
      </c>
      <c r="C52" s="320"/>
      <c r="D52" s="321" t="s">
        <v>44</v>
      </c>
      <c r="E52" s="322" t="s">
        <v>186</v>
      </c>
      <c r="F52" s="322" t="s">
        <v>188</v>
      </c>
      <c r="G52" s="45">
        <f>-IFERROR(VLOOKUP(D52,'BG 122024'!$B$6:$P$104,14,0),0)</f>
        <v>11.209999999999999</v>
      </c>
      <c r="H52" s="45">
        <f>IF(F52="I",IFERROR(VLOOKUP(D52,#REF!,3,0),0),0)</f>
        <v>0</v>
      </c>
      <c r="I52" s="45">
        <f>-IF(F52="I",IFERROR(VLOOKUP(D52,#REF!,14,),0),0)</f>
        <v>0</v>
      </c>
    </row>
    <row r="53" spans="1:10" ht="12" customHeight="1">
      <c r="A53" s="319" t="s">
        <v>29</v>
      </c>
      <c r="B53" s="319" t="s">
        <v>192</v>
      </c>
      <c r="C53" s="320">
        <v>2.18E+18</v>
      </c>
      <c r="D53" s="321" t="s">
        <v>210</v>
      </c>
      <c r="E53" s="322" t="s">
        <v>186</v>
      </c>
      <c r="F53" s="322" t="s">
        <v>188</v>
      </c>
      <c r="G53" s="45">
        <f>-IFERROR(VLOOKUP(D53,'BG 122024'!$B$6:$P$104,14,0),0)</f>
        <v>93</v>
      </c>
      <c r="H53" s="45">
        <f>IF(F53="I",IFERROR(VLOOKUP(D53,#REF!,3,0),0),0)</f>
        <v>0</v>
      </c>
      <c r="I53" s="45">
        <f>-IF(F53="I",IFERROR(VLOOKUP(D53,#REF!,14,),0),0)</f>
        <v>0</v>
      </c>
    </row>
    <row r="54" spans="1:10" ht="12" customHeight="1">
      <c r="A54" s="319" t="s">
        <v>30</v>
      </c>
      <c r="B54" s="319" t="s">
        <v>194</v>
      </c>
      <c r="C54" s="320" t="s">
        <v>17</v>
      </c>
      <c r="D54" s="321" t="s">
        <v>16</v>
      </c>
      <c r="E54" s="322" t="s">
        <v>186</v>
      </c>
      <c r="F54" s="322" t="s">
        <v>188</v>
      </c>
      <c r="G54" s="45">
        <f>-IFERROR(VLOOKUP(D54,'BG 122024'!$B$6:$P$104,14,0),0)</f>
        <v>1663898.84</v>
      </c>
      <c r="H54" s="45">
        <f>IF(F54="I",IFERROR(VLOOKUP(D54,#REF!,3,0),0),0)</f>
        <v>0</v>
      </c>
      <c r="I54" s="45">
        <f>-IF(F54="I",IFERROR(VLOOKUP(D54,#REF!,14,),0),0)</f>
        <v>0</v>
      </c>
      <c r="J54" s="3">
        <v>1525815.3</v>
      </c>
    </row>
    <row r="55" spans="1:10" ht="12" customHeight="1">
      <c r="A55" s="319" t="s">
        <v>30</v>
      </c>
      <c r="B55" s="319"/>
      <c r="C55" s="320"/>
      <c r="D55" s="321" t="s">
        <v>91</v>
      </c>
      <c r="E55" s="322"/>
      <c r="F55" s="322"/>
      <c r="G55" s="45">
        <f>-'BG 122024'!L76</f>
        <v>-14898.45</v>
      </c>
      <c r="H55" s="45"/>
      <c r="I55" s="45"/>
      <c r="J55" s="3">
        <f>+G54-J54</f>
        <v>138083.54000000004</v>
      </c>
    </row>
    <row r="56" spans="1:10" ht="12" customHeight="1">
      <c r="A56" s="319" t="s">
        <v>195</v>
      </c>
      <c r="B56" s="319" t="s">
        <v>196</v>
      </c>
      <c r="C56" s="320"/>
      <c r="D56" s="321" t="s">
        <v>254</v>
      </c>
      <c r="E56" s="322" t="s">
        <v>186</v>
      </c>
      <c r="F56" s="322" t="s">
        <v>188</v>
      </c>
      <c r="G56" s="45">
        <f>-IFERROR(VLOOKUP(D56,'BG 122024'!$B$6:$P$104,14,0),0)</f>
        <v>80707.679999999993</v>
      </c>
      <c r="H56" s="45">
        <f>IF(F56="I",IFERROR(VLOOKUP(D56,#REF!,3,0),0),0)</f>
        <v>0</v>
      </c>
      <c r="I56" s="45">
        <f>-IF(F56="I",IFERROR(VLOOKUP(D56,#REF!,14,),0),0)</f>
        <v>0</v>
      </c>
    </row>
    <row r="57" spans="1:10" ht="12" customHeight="1">
      <c r="A57" s="319" t="s">
        <v>195</v>
      </c>
      <c r="B57" s="319" t="s">
        <v>196</v>
      </c>
      <c r="C57" s="320"/>
      <c r="D57" s="327" t="s">
        <v>256</v>
      </c>
      <c r="E57" s="322" t="s">
        <v>186</v>
      </c>
      <c r="F57" s="322" t="s">
        <v>188</v>
      </c>
      <c r="G57" s="45">
        <f>-IFERROR(VLOOKUP(D57,'BG 122024'!$B$6:$P$104,14,0),0)</f>
        <v>1545.75</v>
      </c>
      <c r="H57" s="45">
        <f>IF(F57="I",IFERROR(VLOOKUP(D57,#REF!,3,0),0),0)</f>
        <v>0</v>
      </c>
      <c r="I57" s="45">
        <f>-IF(F57="I",IFERROR(VLOOKUP(D57,#REF!,14,),0),0)</f>
        <v>0</v>
      </c>
    </row>
    <row r="58" spans="1:10" ht="12" customHeight="1">
      <c r="A58" s="319" t="s">
        <v>195</v>
      </c>
      <c r="B58" s="319" t="s">
        <v>196</v>
      </c>
      <c r="C58" s="320"/>
      <c r="D58" s="327" t="s">
        <v>258</v>
      </c>
      <c r="E58" s="322" t="s">
        <v>186</v>
      </c>
      <c r="F58" s="322" t="s">
        <v>188</v>
      </c>
      <c r="G58" s="45">
        <f>-IFERROR(VLOOKUP(D58,'BG 122024'!$B$6:$P$104,14,0),0)</f>
        <v>0</v>
      </c>
      <c r="H58" s="45">
        <f>IF(F58="I",IFERROR(VLOOKUP(D58,#REF!,3,0),0),0)</f>
        <v>0</v>
      </c>
      <c r="I58" s="45">
        <f>-IF(F58="I",IFERROR(VLOOKUP(D58,#REF!,14,),0),0)</f>
        <v>0</v>
      </c>
    </row>
    <row r="59" spans="1:10" ht="12" customHeight="1">
      <c r="A59" s="319" t="s">
        <v>195</v>
      </c>
      <c r="B59" s="319" t="s">
        <v>196</v>
      </c>
      <c r="C59" s="320" t="s">
        <v>199</v>
      </c>
      <c r="D59" s="321" t="s">
        <v>200</v>
      </c>
      <c r="E59" s="322" t="s">
        <v>186</v>
      </c>
      <c r="F59" s="322" t="s">
        <v>188</v>
      </c>
      <c r="G59" s="45">
        <f>-IFERROR(VLOOKUP(D59,'BG 122024'!$B$6:$P$104,14,0),0)</f>
        <v>3992.84</v>
      </c>
      <c r="H59" s="45">
        <f>IF(F59="I",IFERROR(VLOOKUP(D59,#REF!,3,0),0),0)</f>
        <v>0</v>
      </c>
      <c r="I59" s="45">
        <f>-IF(F59="I",IFERROR(VLOOKUP(D59,#REF!,14,),0),0)</f>
        <v>0</v>
      </c>
    </row>
    <row r="60" spans="1:10" ht="12" customHeight="1">
      <c r="A60" s="319" t="s">
        <v>201</v>
      </c>
      <c r="B60" s="319" t="s">
        <v>204</v>
      </c>
      <c r="C60" s="320" t="s">
        <v>102</v>
      </c>
      <c r="D60" s="321" t="s">
        <v>39</v>
      </c>
      <c r="E60" s="322" t="s">
        <v>186</v>
      </c>
      <c r="F60" s="322" t="s">
        <v>188</v>
      </c>
      <c r="G60" s="45">
        <f>+IFERROR(VLOOKUP(D60,'BG 122024'!$B$6:$P$104,14,0),0)</f>
        <v>0</v>
      </c>
      <c r="H60" s="45">
        <f>IF(F60="I",IFERROR(VLOOKUP(D60,#REF!,3,0),0),0)</f>
        <v>0</v>
      </c>
      <c r="I60" s="45">
        <f>IF(F60="I",IFERROR(VLOOKUP(D60,#REF!,14,),0),0)</f>
        <v>0</v>
      </c>
    </row>
    <row r="61" spans="1:10" ht="12" customHeight="1">
      <c r="A61" s="319" t="s">
        <v>201</v>
      </c>
      <c r="B61" s="319" t="s">
        <v>202</v>
      </c>
      <c r="C61" s="320" t="s">
        <v>99</v>
      </c>
      <c r="D61" s="321" t="s">
        <v>170</v>
      </c>
      <c r="E61" s="322" t="s">
        <v>186</v>
      </c>
      <c r="F61" s="322" t="s">
        <v>188</v>
      </c>
      <c r="G61" s="45">
        <f>+IFERROR(VLOOKUP(D61,'BG 122024'!$B$6:$P$104,14,0),0)</f>
        <v>5833.32</v>
      </c>
      <c r="H61" s="45">
        <f>IF(F61="I",IFERROR(VLOOKUP(D61,#REF!,3,0),0),0)</f>
        <v>0</v>
      </c>
      <c r="I61" s="45">
        <f>IF(F61="I",IFERROR(VLOOKUP(D61,#REF!,14,),0),0)</f>
        <v>0</v>
      </c>
    </row>
    <row r="62" spans="1:10" ht="12" customHeight="1">
      <c r="A62" s="319" t="s">
        <v>201</v>
      </c>
      <c r="B62" s="319" t="s">
        <v>202</v>
      </c>
      <c r="C62" s="320" t="s">
        <v>100</v>
      </c>
      <c r="D62" s="321" t="s">
        <v>171</v>
      </c>
      <c r="E62" s="322" t="s">
        <v>186</v>
      </c>
      <c r="F62" s="322" t="s">
        <v>188</v>
      </c>
      <c r="G62" s="45">
        <f>+IFERROR(VLOOKUP(D62,'BG 122024'!$B$6:$P$104,14,0),0)</f>
        <v>60</v>
      </c>
      <c r="H62" s="45">
        <f>IF(F62="I",IFERROR(VLOOKUP(D62,#REF!,3,0),0),0)</f>
        <v>0</v>
      </c>
      <c r="I62" s="45">
        <f>IF(F62="I",IFERROR(VLOOKUP(D62,#REF!,14,),0),0)</f>
        <v>0</v>
      </c>
    </row>
    <row r="63" spans="1:10" ht="12" customHeight="1">
      <c r="A63" s="319" t="s">
        <v>201</v>
      </c>
      <c r="B63" s="319" t="s">
        <v>202</v>
      </c>
      <c r="C63" s="320" t="s">
        <v>101</v>
      </c>
      <c r="D63" s="321" t="s">
        <v>172</v>
      </c>
      <c r="E63" s="322" t="s">
        <v>186</v>
      </c>
      <c r="F63" s="322" t="s">
        <v>188</v>
      </c>
      <c r="G63" s="45">
        <f>+IFERROR(VLOOKUP(D63,'BG 122024'!$B$6:$P$104,14,0),0)</f>
        <v>1708.3200000000002</v>
      </c>
      <c r="H63" s="45">
        <f>IF(F63="I",IFERROR(VLOOKUP(D63,#REF!,3,0),0),0)</f>
        <v>0</v>
      </c>
      <c r="I63" s="45">
        <f>IF(F63="I",IFERROR(VLOOKUP(D63,#REF!,14,),0),0)</f>
        <v>0</v>
      </c>
    </row>
    <row r="64" spans="1:10" ht="12" customHeight="1">
      <c r="A64" s="319" t="s">
        <v>201</v>
      </c>
      <c r="B64" s="319" t="s">
        <v>202</v>
      </c>
      <c r="C64" s="320" t="s">
        <v>105</v>
      </c>
      <c r="D64" s="321" t="s">
        <v>173</v>
      </c>
      <c r="E64" s="322" t="s">
        <v>186</v>
      </c>
      <c r="F64" s="322" t="s">
        <v>188</v>
      </c>
      <c r="G64" s="45">
        <f>+IFERROR(VLOOKUP(D64,'BG 122024'!$B$6:$P$104,14,0),0)</f>
        <v>73.599999999999994</v>
      </c>
      <c r="H64" s="45">
        <f>IF(F64="I",IFERROR(VLOOKUP(D64,#REF!,3,0),0),0)</f>
        <v>0</v>
      </c>
      <c r="I64" s="45">
        <f>IF(F64="I",IFERROR(VLOOKUP(D64,#REF!,14,),0),0)</f>
        <v>0</v>
      </c>
    </row>
    <row r="65" spans="1:9" ht="12" customHeight="1">
      <c r="A65" s="319" t="s">
        <v>201</v>
      </c>
      <c r="B65" s="319" t="s">
        <v>202</v>
      </c>
      <c r="C65" s="320">
        <v>5.102E+18</v>
      </c>
      <c r="D65" s="321" t="s">
        <v>428</v>
      </c>
      <c r="E65" s="322" t="s">
        <v>186</v>
      </c>
      <c r="F65" s="322" t="s">
        <v>188</v>
      </c>
      <c r="G65" s="45">
        <f>+IFERROR(VLOOKUP(D65,'BG 122024'!$B$6:$P$104,14,0),0)</f>
        <v>252.25</v>
      </c>
      <c r="H65" s="45">
        <f>IF(F65="I",IFERROR(VLOOKUP(D65,#REF!,3,0),0),0)</f>
        <v>0</v>
      </c>
      <c r="I65" s="45">
        <f>IF(F65="I",IFERROR(VLOOKUP(D65,#REF!,14,),0),0)</f>
        <v>0</v>
      </c>
    </row>
    <row r="66" spans="1:9" ht="12" customHeight="1">
      <c r="A66" s="319" t="s">
        <v>201</v>
      </c>
      <c r="B66" s="319" t="s">
        <v>203</v>
      </c>
      <c r="C66" s="320"/>
      <c r="D66" s="321" t="s">
        <v>174</v>
      </c>
      <c r="E66" s="322" t="s">
        <v>186</v>
      </c>
      <c r="F66" s="322" t="s">
        <v>188</v>
      </c>
      <c r="G66" s="45">
        <f>+IFERROR(VLOOKUP(D66,'BG 122024'!$B$6:$P$104,14,0),0)</f>
        <v>1398.7268119569007</v>
      </c>
      <c r="H66" s="45">
        <f>IF(F66="I",IFERROR(VLOOKUP(D66,#REF!,3,0),0),0)</f>
        <v>0</v>
      </c>
      <c r="I66" s="45">
        <f>IF(F66="I",IFERROR(VLOOKUP(D66,#REF!,14,),0),0)</f>
        <v>0</v>
      </c>
    </row>
    <row r="67" spans="1:9" ht="12" customHeight="1">
      <c r="A67" s="319" t="s">
        <v>201</v>
      </c>
      <c r="B67" s="319" t="s">
        <v>196</v>
      </c>
      <c r="C67" s="320"/>
      <c r="D67" s="327" t="s">
        <v>259</v>
      </c>
      <c r="E67" s="322" t="s">
        <v>186</v>
      </c>
      <c r="F67" s="322" t="s">
        <v>188</v>
      </c>
      <c r="G67" s="45">
        <f>+IFERROR(VLOOKUP(D67,'BG 122024'!$B$6:$P$104,14,0),0)</f>
        <v>81674.97</v>
      </c>
      <c r="H67" s="45">
        <f>IF(F67="I",IFERROR(VLOOKUP(D67,#REF!,3,0),0),0)</f>
        <v>0</v>
      </c>
      <c r="I67" s="45">
        <f>IF(F67="I",IFERROR(VLOOKUP(D67,#REF!,14,),0),0)</f>
        <v>0</v>
      </c>
    </row>
    <row r="69" spans="1:9">
      <c r="E69" s="1" t="s">
        <v>27</v>
      </c>
      <c r="F69" s="1"/>
      <c r="G69" s="68">
        <f t="shared" ref="G69:H71" si="0">SUMIF(A:A,E69,G:G)</f>
        <v>1644461.863188043</v>
      </c>
      <c r="H69" s="68">
        <f t="shared" si="0"/>
        <v>0</v>
      </c>
      <c r="I69" s="68">
        <f>SUMIF(A:A,E69,I:I)</f>
        <v>0</v>
      </c>
    </row>
    <row r="70" spans="1:9">
      <c r="E70" s="1" t="s">
        <v>29</v>
      </c>
      <c r="F70" s="1"/>
      <c r="G70" s="68">
        <f t="shared" si="0"/>
        <v>216.39</v>
      </c>
      <c r="H70" s="68">
        <f t="shared" si="0"/>
        <v>0</v>
      </c>
      <c r="I70" s="68">
        <f>SUMIF(A:A,E70,I:I)</f>
        <v>0</v>
      </c>
    </row>
    <row r="71" spans="1:9">
      <c r="E71" s="1" t="s">
        <v>30</v>
      </c>
      <c r="F71" s="1"/>
      <c r="G71" s="68">
        <f t="shared" si="0"/>
        <v>1649000.3900000001</v>
      </c>
      <c r="H71" s="68">
        <f t="shared" si="0"/>
        <v>0</v>
      </c>
      <c r="I71" s="68">
        <f>SUMIF(A:A,E71,I:I)</f>
        <v>0</v>
      </c>
    </row>
    <row r="72" spans="1:9">
      <c r="E72" s="2" t="s">
        <v>205</v>
      </c>
      <c r="F72" s="2"/>
      <c r="G72" s="46">
        <f>+G69-G70-G71</f>
        <v>-4754.916811957024</v>
      </c>
      <c r="H72" s="46">
        <f>+H69-H70-H71</f>
        <v>0</v>
      </c>
      <c r="I72" s="46">
        <f>+I69-I70-I71</f>
        <v>0</v>
      </c>
    </row>
    <row r="73" spans="1:9">
      <c r="E73" s="1" t="s">
        <v>195</v>
      </c>
      <c r="F73" s="1"/>
      <c r="G73" s="68">
        <f>SUMIF(A:A,E73,G:G)</f>
        <v>86246.26999999999</v>
      </c>
      <c r="H73" s="68">
        <f>SUMIF(B:B,F73,H:H)</f>
        <v>0</v>
      </c>
      <c r="I73" s="68">
        <f>SUMIF(A:A,E73,I:I)</f>
        <v>0</v>
      </c>
    </row>
    <row r="74" spans="1:9">
      <c r="E74" s="1" t="s">
        <v>201</v>
      </c>
      <c r="F74" s="1"/>
      <c r="G74" s="68">
        <f>SUMIF(A:A,E74,G:G)</f>
        <v>91001.186811956897</v>
      </c>
      <c r="H74" s="68">
        <f>SUMIF(B:B,F74,H:H)</f>
        <v>0</v>
      </c>
      <c r="I74" s="68">
        <f>SUMIF(A:A,E74,I:I)</f>
        <v>0</v>
      </c>
    </row>
    <row r="75" spans="1:9">
      <c r="E75" s="2" t="s">
        <v>205</v>
      </c>
      <c r="F75" s="2"/>
      <c r="G75" s="46">
        <f>+G73-G74</f>
        <v>-4754.9168119569076</v>
      </c>
      <c r="H75" s="46">
        <f>+H73-H74</f>
        <v>0</v>
      </c>
      <c r="I75" s="46">
        <v>0</v>
      </c>
    </row>
    <row r="76" spans="1:9">
      <c r="G76" s="67">
        <f>+G72-G75</f>
        <v>-1.1641532182693481E-10</v>
      </c>
      <c r="H76" s="6"/>
      <c r="I76" s="6"/>
    </row>
    <row r="77" spans="1:9">
      <c r="G77" s="6"/>
      <c r="H77" s="6"/>
      <c r="I77" s="6"/>
    </row>
    <row r="81" spans="7:7">
      <c r="G81" s="66"/>
    </row>
    <row r="86" spans="7:7">
      <c r="G86" s="66"/>
    </row>
  </sheetData>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8VtqtsPhAp3W3U+vkTMKVrVFmfeLS1+QSUkxrg7+9cU=</DigestValue>
    </Reference>
    <Reference Type="http://www.w3.org/2000/09/xmldsig#Object" URI="#idOfficeObject">
      <DigestMethod Algorithm="http://www.w3.org/2001/04/xmlenc#sha256"/>
      <DigestValue>ph9fsfu0+JKoB67gwYofhSgdWX+jnaMg5JseSoDfRPc=</DigestValue>
    </Reference>
    <Reference Type="http://uri.etsi.org/01903#SignedProperties" URI="#idSignedProperties">
      <Transforms>
        <Transform Algorithm="http://www.w3.org/TR/2001/REC-xml-c14n-20010315"/>
      </Transforms>
      <DigestMethod Algorithm="http://www.w3.org/2001/04/xmlenc#sha256"/>
      <DigestValue>X8Vv3XH54mFUBYObiwcwp32/wKOqkzrrHfkfnDzS1dE=</DigestValue>
    </Reference>
  </SignedInfo>
  <SignatureValue>PF5vqctzc+eRR/LhLwSyOfrsK9ZvOYj2P+4ZTJWBBzPCiiXxu2Ehr9yi/EbV5tAZYW4dQgY6bA19
acNPIogifJ+x2OLzpzw0fuk6KG1ubsivcPtqW6oEOuPpe94NJGZB0sjCV2YccoLDH5JBPWpHOPF6
emVSVIGcrilMNnFIlUF4uzQX7quYpI5e054fWYVJvGGW2uAa/45fs6ByjNJQZDlZO+wBB2t4Ms29
YLInWRK1JHrOdAOXzXBIZ4tErBtfxeSAsf5jr+5Td9kiXlBR0067vK8SupUYbuXpEeCe2ekXMGm5
pmhVljbufUb95kND7ltdt/9Qb4IKU8S78qzwuA==</SignatureValue>
  <KeyInfo>
    <X509Data>
      <X509Certificate>MIIInjCCBoagAwIBAgIISEZKgLw5dK8wDQYJKoZIhvcNAQELBQAwWjEaMBgGA1UEAwwRQ0EtRE9DVU1FTlRBIFMuQS4xFjAUBgNVBAUTDVJVQzgwMDUwMTcyLTExFzAVBgNVBAoMDkRPQ1VNRU5UQSBTLkEuMQswCQYDVQQGEwJQWTAeFw0yMzA5MDcyMTEwMDBaFw0yNTA5MDYyMTEwMDBaMIHDMSgwJgYDVQQDDB9MVUlTIEFMQkVSVE8gU0FSVE9SSU8gQ1JJU1RBTERPMRIwEAYDVQQFEwlDSTIzNTcyODExFTATBgNVBCoMDExVSVMgQUxCRVJUTzEbMBkGA1UEBAwSU0FSVE9SSU8gQ1JJU1RBTERPMQswCQYDVQQLDAJGMjE1MDMGA1UECgwsQ0VSVElGSUNBRE8gQ1VBTElGSUNBRE8gREUgRklSTUEgRUxFQ1RST05JQ0ExCzAJBgNVBAYTAlBZMIIBIjANBgkqhkiG9w0BAQEFAAOCAQ8AMIIBCgKCAQEAsoozQzyBMZLbKCO3HEt9JMPVxDpffFUuT7QE1ZAs7P1DtNP2hK0NJLDTiTHZexAvSL0hW6U9qAVe3c+yQvoW3DJVfTHOEiqIIoZxpDv0r1zsu++72w1khPwQsFGt+UxFX4UNeyT+s0yeteBvgDcykyX2IgQoLwUBDb2v9Ip73n6xl4BZKT5K331z4e78JfHm3n5D67Uxx7xpKarqQuGqkjCL7BTMjySjovTbK0u2cd3L8s9P0Qfb7lUFufZRfhy916nNpn45SkIQGDSL2xmC9UMOZVMczmb0VBQVAw2zLBXNnmVhGd4Dg3347M50Xx5/4BrJS63sGaY0KeX3dI57FQIDAQABo4ID/DCCA/gwDAYDVR0TAQH/BAIwADAfBgNVHSMEGDAWgBShPYUrzdgslh85AgyfUztY2JULezCBlAYIKwYBBQUHAQEEgYcwgYQwVQYIKwYBBQUHMAKGSWh0dHBzOi8vd3d3LmRpZ2l0by5jb20ucHkvdXBsb2Fkcy9jZXJ0aWZpY2Fkby1kb2N1bWVudGEtc2EtMTUzNTExNzc3MS5jcnQwKwYIKwYBBQUHMAGGH2h0dHBzOi8vd3d3LmRpZ2l0by5jb20ucHkvb2NzcC8wXwYDVR0RBFgwVoEobHVpcy5zYXJ0b3Jpb0ByZWdpb25hbGNhc2FkZWJvbHNh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KMi4P5DrD6TvnrdJzLKnJvfauzcMA4GA1UdDwEB/wQEAwIF4DANBgkqhkiG9w0BAQsFAAOCAgEAiLTeKkjDzweXqFx6slQBDehFAAZVlmqp+YhFW7vP8iJZQ58BKc+nzRROmTL2iXduC+Aw8dJX2vuEzieyjoCpXkvkyCqVkFxuEK3IHMRINt7aOgJaYwxBvSR8Luj8jQYWblmNHx2jQPVX2yFoTj4PL4i0/11Nu+TcN0SBxZ1BYbAGzX8R4EzXU5r0OGSDhl1FrGlJgvncPCdCg8Y+akxLdXiLigcde+NwuPGW6GWAy66mjWYLPs7Mybxw5Xk/meNceGy/TNY70LYFw82d6463jgkBIcD39EiQBWkw+0TQStY+h4g6xcvtAB8vvvPCMPa0hbXzJAvZv5SBy81oaG/QW7RHB5QAyZR+MrHJYb0yVXS2MAC9GWSjyHGCcagdaK21+V7idk1XAmGC8SQvwIRpMaH2BYAldq1pBdBDRIGqTIQTvB7pcQj2AePjW6Ti1vjmLenHL9g6SBZMN6NjNQ1ZzlF9lXFuPQOfkfy4OYvmkguuEDcTGliKwR1hznIjy6IuoagH3lNIHpIQDB6aivQeYPsJKrIoSp1kO1vZgFv6hdGKYdBphDdayW9jBQ1zMO4C/nrA58TmwI5pImIT8IP9J+keFdxaSlJx2FXnSrA6wHYyXxtVPwyhHmp+oM1yYvupbFwBuJv35b9iCoGikGsbdrC+ErbPR+d5L2TQOo6TBio=</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Ed6KI+0bMjTl/tyUOEqEhfyP4F0MJoEvyaC5ieGV0+g=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59xcbV9zyuTayTGhNkfZE6mqMg6RRjKVWh3shRHAf/M=</DigestValue>
      </Reference>
      <Reference URI="/xl/drawings/drawing2.xml?ContentType=application/vnd.openxmlformats-officedocument.drawing+xml">
        <DigestMethod Algorithm="http://www.w3.org/2001/04/xmlenc#sha256"/>
        <DigestValue>UKRf4/BRrXB/nrmMw37lhGUOrLHOmFpak0j/XVVUlMo=</DigestValue>
      </Reference>
      <Reference URI="/xl/drawings/drawing3.xml?ContentType=application/vnd.openxmlformats-officedocument.drawing+xml">
        <DigestMethod Algorithm="http://www.w3.org/2001/04/xmlenc#sha256"/>
        <DigestValue>kdDJbMu4QtWe+OpHvNrKQQSzZAdCPNG9IzbimpTS+Ek=</DigestValue>
      </Reference>
      <Reference URI="/xl/drawings/drawing4.xml?ContentType=application/vnd.openxmlformats-officedocument.drawing+xml">
        <DigestMethod Algorithm="http://www.w3.org/2001/04/xmlenc#sha256"/>
        <DigestValue>PKu62+x22iqL7c66RR+X25YzEUjt5gRPKqPzWFOkANU=</DigestValue>
      </Reference>
      <Reference URI="/xl/drawings/drawing5.xml?ContentType=application/vnd.openxmlformats-officedocument.drawing+xml">
        <DigestMethod Algorithm="http://www.w3.org/2001/04/xmlenc#sha256"/>
        <DigestValue>O1mn4YlSZ+755oN8ZYZcUM2escypUgHYmQWrM8iFF3w=</DigestValue>
      </Reference>
      <Reference URI="/xl/media/image1.png?ContentType=image/png">
        <DigestMethod Algorithm="http://www.w3.org/2001/04/xmlenc#sha256"/>
        <DigestValue>2wgVCthMo68sdwFqqKYEu/iB40bK8cROZ+6kjsRK1dg=</DigestValue>
      </Reference>
      <Reference URI="/xl/printerSettings/printerSettings1.bin?ContentType=application/vnd.openxmlformats-officedocument.spreadsheetml.printerSettings">
        <DigestMethod Algorithm="http://www.w3.org/2001/04/xmlenc#sha256"/>
        <DigestValue>+CD8yXTcV7R0UPktSQ1iysCJtCvCSVF2j80e6m46HpQ=</DigestValue>
      </Reference>
      <Reference URI="/xl/printerSettings/printerSettings2.bin?ContentType=application/vnd.openxmlformats-officedocument.spreadsheetml.printerSettings">
        <DigestMethod Algorithm="http://www.w3.org/2001/04/xmlenc#sha256"/>
        <DigestValue>+CD8yXTcV7R0UPktSQ1iysCJtCvCSVF2j80e6m46HpQ=</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nrwW2aOzrJ6w3s+3W+h5IvHukzB/6FZNl1merJBqyjs=</DigestValue>
      </Reference>
      <Reference URI="/xl/printerSettings/printerSettings5.bin?ContentType=application/vnd.openxmlformats-officedocument.spreadsheetml.printerSettings">
        <DigestMethod Algorithm="http://www.w3.org/2001/04/xmlenc#sha256"/>
        <DigestValue>ggHxJtAV08znjGD5HnJ8+bfBfc4a7ABF1LfG4IjH2DM=</DigestValue>
      </Reference>
      <Reference URI="/xl/printerSettings/printerSettings6.bin?ContentType=application/vnd.openxmlformats-officedocument.spreadsheetml.printerSettings">
        <DigestMethod Algorithm="http://www.w3.org/2001/04/xmlenc#sha256"/>
        <DigestValue>eagKw4vkJta//EAXFo8pt3rkLlJe7nsQidLS/ebqtjQ=</DigestValue>
      </Reference>
      <Reference URI="/xl/printerSettings/printerSettings7.bin?ContentType=application/vnd.openxmlformats-officedocument.spreadsheetml.printerSettings">
        <DigestMethod Algorithm="http://www.w3.org/2001/04/xmlenc#sha256"/>
        <DigestValue>nrwW2aOzrJ6w3s+3W+h5IvHukzB/6FZNl1merJBqyjs=</DigestValue>
      </Reference>
      <Reference URI="/xl/printerSettings/printerSettings8.bin?ContentType=application/vnd.openxmlformats-officedocument.spreadsheetml.printerSettings">
        <DigestMethod Algorithm="http://www.w3.org/2001/04/xmlenc#sha256"/>
        <DigestValue>+CD8yXTcV7R0UPktSQ1iysCJtCvCSVF2j80e6m46HpQ=</DigestValue>
      </Reference>
      <Reference URI="/xl/printerSettings/printerSettings9.bin?ContentType=application/vnd.openxmlformats-officedocument.spreadsheetml.printerSettings">
        <DigestMethod Algorithm="http://www.w3.org/2001/04/xmlenc#sha256"/>
        <DigestValue>TaA6KX/SRWPpmiasS8KGCRFI/mFTpQlGqiM07LbibG8=</DigestValue>
      </Reference>
      <Reference URI="/xl/sharedStrings.xml?ContentType=application/vnd.openxmlformats-officedocument.spreadsheetml.sharedStrings+xml">
        <DigestMethod Algorithm="http://www.w3.org/2001/04/xmlenc#sha256"/>
        <DigestValue>QIv9UsY/k++AZOEOH97BIpJm5b9u5UjWDAR81YAGTGU=</DigestValue>
      </Reference>
      <Reference URI="/xl/styles.xml?ContentType=application/vnd.openxmlformats-officedocument.spreadsheetml.styles+xml">
        <DigestMethod Algorithm="http://www.w3.org/2001/04/xmlenc#sha256"/>
        <DigestValue>vl0OgOV4dV+9L5uCPTTTZtfWEpnBt/6U2XPooITxSx8=</DigestValue>
      </Reference>
      <Reference URI="/xl/theme/theme1.xml?ContentType=application/vnd.openxmlformats-officedocument.theme+xml">
        <DigestMethod Algorithm="http://www.w3.org/2001/04/xmlenc#sha256"/>
        <DigestValue>edGZvRLjjCq/wVuvDRAMD4kgptk9Ekw0uR0QX0bQ7mw=</DigestValue>
      </Reference>
      <Reference URI="/xl/workbook.xml?ContentType=application/vnd.openxmlformats-officedocument.spreadsheetml.sheet.main+xml">
        <DigestMethod Algorithm="http://www.w3.org/2001/04/xmlenc#sha256"/>
        <DigestValue>M2VTA42OqDyp9NLBBRKg5q04m8TI9cpYe3czjW1RPRw=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j5Gn2c0ogMcOwdNKj4rUnFRBK1ZhUP6t92gYfLar4IE=</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Ex2iR9Yf4jxclz6IMuU8l3LlD3S8mEA56nT4EAGS7IQ=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Se2sNJboFcKs+LWQ1SZcYVo+CrNnYqCB0HH0ZMvIxFc=</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UKEwtvDAM1hKtTa0ZZS0tzFxXWkWuGvfTqv4xaBYwNA=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FTLUZSzyPImP/h/5pTtmsiVav3XAxsSoaQXEM6xZNng=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J6BujlYMhOr98U7XxPFfMl/QUZrxuylPvFDi3TsDbm8=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eGTTkrYoH7f8EW/OrXB1WXRF7K+04xXkAPlwIMcEPao=</DigestValue>
      </Reference>
      <Reference URI="/xl/worksheets/sheet2.xml?ContentType=application/vnd.openxmlformats-officedocument.spreadsheetml.worksheet+xml">
        <DigestMethod Algorithm="http://www.w3.org/2001/04/xmlenc#sha256"/>
        <DigestValue>EPN/HJfNoVpNAL1nCOK9QjNsL7/n9mXfTELTpr4J3LM=</DigestValue>
      </Reference>
      <Reference URI="/xl/worksheets/sheet3.xml?ContentType=application/vnd.openxmlformats-officedocument.spreadsheetml.worksheet+xml">
        <DigestMethod Algorithm="http://www.w3.org/2001/04/xmlenc#sha256"/>
        <DigestValue>D39CCPTErBhF35UuGLqoxyZzOckFditm5v3qYOryn00=</DigestValue>
      </Reference>
      <Reference URI="/xl/worksheets/sheet4.xml?ContentType=application/vnd.openxmlformats-officedocument.spreadsheetml.worksheet+xml">
        <DigestMethod Algorithm="http://www.w3.org/2001/04/xmlenc#sha256"/>
        <DigestValue>gaGVszV79dfm7YXRTstFEYIHYTQA+xXUNWp7PUkyPl4=</DigestValue>
      </Reference>
      <Reference URI="/xl/worksheets/sheet5.xml?ContentType=application/vnd.openxmlformats-officedocument.spreadsheetml.worksheet+xml">
        <DigestMethod Algorithm="http://www.w3.org/2001/04/xmlenc#sha256"/>
        <DigestValue>lH/OT2r70pJOy/FQncXXio/9V6R3HcNECsjgTLCfHkA=</DigestValue>
      </Reference>
      <Reference URI="/xl/worksheets/sheet6.xml?ContentType=application/vnd.openxmlformats-officedocument.spreadsheetml.worksheet+xml">
        <DigestMethod Algorithm="http://www.w3.org/2001/04/xmlenc#sha256"/>
        <DigestValue>BqQuTfFJfolTpeE1qamp05JxknZ4RxF3jZQJg+fO4so=</DigestValue>
      </Reference>
      <Reference URI="/xl/worksheets/sheet7.xml?ContentType=application/vnd.openxmlformats-officedocument.spreadsheetml.worksheet+xml">
        <DigestMethod Algorithm="http://www.w3.org/2001/04/xmlenc#sha256"/>
        <DigestValue>ih8cnw1ud2FhDrn3U59i2b7FRvL/7UcIiNm6I8WOg9o=</DigestValue>
      </Reference>
      <Reference URI="/xl/worksheets/sheet8.xml?ContentType=application/vnd.openxmlformats-officedocument.spreadsheetml.worksheet+xml">
        <DigestMethod Algorithm="http://www.w3.org/2001/04/xmlenc#sha256"/>
        <DigestValue>Q8X1iG/chXwkvB5fqJ/Jcd7TBTF9zS4RSLnnZKy8esk=</DigestValue>
      </Reference>
      <Reference URI="/xl/worksheets/sheet9.xml?ContentType=application/vnd.openxmlformats-officedocument.spreadsheetml.worksheet+xml">
        <DigestMethod Algorithm="http://www.w3.org/2001/04/xmlenc#sha256"/>
        <DigestValue>K4sygCtBrYAZ2NHvWuTP0ykxp+j2pK+DuBCO84qpACg=</DigestValue>
      </Reference>
    </Manifest>
    <SignatureProperties>
      <SignatureProperty Id="idSignatureTime" Target="#idPackageSignature">
        <mdssi:SignatureTime xmlns:mdssi="http://schemas.openxmlformats.org/package/2006/digital-signature">
          <mdssi:Format>YYYY-MM-DDThh:mm:ssTZD</mdssi:Format>
          <mdssi:Value>2025-08-13T19:30:30Z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Luis Sartorio</SignatureComments>
          <WindowsVersion>10.0</WindowsVersion>
          <OfficeVersion>16.0.19029/27</OfficeVersion>
          <ApplicationVersion>16.0.19029</ApplicationVersion>
          <Monitors>3</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2025-08-13T19:30:30Z</xd:SigningTime>
          <xd:SigningCertificate>
            <xd:Cert>
              <xd:CertDigest>
                <DigestMethod Algorithm="http://www.w3.org/2001/04/xmlenc#sha256"/>
                <DigestValue>lvUvNjtIt1F5kmqM0dJvKAabby+EQSuO8l+MPHeht5s=</DigestValue>
              </xd:CertDigest>
              <xd:IssuerSerial>
                <X509IssuerName>C=PY, O=DOCUMENTA S.A., SERIALNUMBER=RUC80050172-1, CN=CA-DOCUMENTA S.A.</X509IssuerName>
                <X509SerialNumber>5207931935874708655</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Luis Sartorio</xd:CommitmentTypeQualifier>
            </xd:CommitmentTypeQualifiers>
          </xd:CommitmentTypeIndication>
        </xd:SignedDataObject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nbmOXAfP6bv/XRvXqXds6HCtc5kvBfBQGfPk6mcK0Q4=</DigestValue>
    </Reference>
    <Reference Type="http://www.w3.org/2000/09/xmldsig#Object" URI="#idOfficeObject">
      <DigestMethod Algorithm="http://www.w3.org/2001/04/xmlenc#sha256"/>
      <DigestValue>2QYmlujcKGOGe44r9rPEqMiiT4ydt0FeWdGypND5alE=</DigestValue>
    </Reference>
    <Reference Type="http://uri.etsi.org/01903#SignedProperties" URI="#idSignedProperties">
      <Transforms>
        <Transform Algorithm="http://www.w3.org/TR/2001/REC-xml-c14n-20010315"/>
      </Transforms>
      <DigestMethod Algorithm="http://www.w3.org/2001/04/xmlenc#sha256"/>
      <DigestValue>zSBptWhJ0J5D2YwhIXrDL7eVzQag+s1yuR6i6WQvIts=</DigestValue>
    </Reference>
  </SignedInfo>
  <SignatureValue>iX8pjfsAtwuXYxQYun0fJTTOe30a3pDdFncqHQUzMBgLYjbPAC+Hwq6uodnO450ekNPTzFi7yiS7
yUiRw4ZHHDABc4Iltv9J+Ofsv59bScHlTi/p3ZwfZrEZsl0m8QsBKESFnOBPmeDg4jTBkbYJpUbG
U2D+HJzR5iGsL3h954RLmHB4n5Q5uakRzQvjUIYiic03jsu0EIsu6apmUUP4zsswVSqYeh3paT1s
0lSFWeMKrCg3RB/PWeCRbJnEI7Pma32+QvAqx7cwAj5TGRJT8OdggkqBSkg0eTwKEyYvGPJpkYsZ
omtSGVjPaVJIcNXppad7+I9qrgEYo7Rd+pGexA==</SignatureValue>
  <KeyInfo>
    <X509Data>
      <X509Certificate>MIIJSTCCBzGgAwIBAgIQMtEfRj9A+dNnMfqKs/YsATANBgkqhkiG9w0BAQsFADCBgTEWMBQGA1UEBRMNUlVDODAwODAwOTktMDERMA8GA1UEAxMIVklUIFMuQS4xODA2BgNVBAsML1ByZXN0YWRvciBDdWFsaWZpY2FkbyBkZSBTZXJ2aWNpb3MgZGUgQ29uZmlhbnphMQ0wCwYDVQQKDARJQ1BQMQswCQYDVQQGEwJQWTAeFw0yNDExMTExMjM3MzBaFw0yNjExMTExMjM3MzBaMIG/MRcwFQYDVQQqDA5BTEZSRURPIERBTklFTDEXMBUGA1UEBAwOQkVOSVRFWiBHSVJFVFQxEjAQBgNVBAUTCUNJMzUxOTc2OTEmMCQGA1UEAwwdQUxGUkVETyBEQU5JRUwgQkVOSVRFWiBHSVJFVFQxCzAJBgNVBAsMAkYyMTUwMwYDVQQKDCxDRVJUSUZJQ0FETyBDVUFMSUZJQ0FETyBERSBGSVJNQSBFTEVDVFJPTklDQTELMAkGA1UEBhMCUFkwggEiMA0GCSqGSIb3DQEBAQUAA4IBDwAwggEKAoIBAQDrR4UnDNAtYiCYxY+nzwXc8/wMKejaBKsY4QyuJVJiYx0wNEQ4C63FS/FNJdmSadl4Y5NDim1sqx6HWjFUj1gDTikQvuusHG64p0OigMEUzqy764rhMxEmgFynCXZMBbFYFl4yscEH83Z0M7FvtYgrmzOZET99BJZH3UGdC21QENaIb5xvrpmSSRgsEYuv1lUm1zwjeD5UO+ySDN0DOE+ba24nTxa8dvevEOzENSW17vEWjbqM8oQkuQtvYxN4rZXhR3+PL9aPYahslyTwGt/7yWFFPMlkR/QdBc0XdCgjHNXfUvvb1rVL/jVD6zFyl0HN89hqSFiXxDn78vo9DEEpAgMBAAGjggR7MIIEdzAMBgNVHRMBAf8EAjAAMA4GA1UdDwEB/wQEAwIF4DAsBgNVHSUBAf8EIjAgBggrBgEFBQcDBAYIKwYBBQUHAwIGCisGAQQBgjcUAgIwHQYDVR0OBBYEFO4VQ3tLY+rORb5E+/Vg+3YHj/nrMB8GA1UdIwQYMBaAFLtlEStn7YY4IBwoZxkUBGXqkaGzMIIB6wYDVR0gBIIB4jCCAd4wggHaBgwrBgEEAYLZSgEBAQcwggHIMDEGCCsGAQUFBwIBFiVodHRwczovL3d3dy5lZmlybWEuY29tLnB5L3JlcG9zaXRvcmlvMIHPBggrBgEFBQcCAjCBwhqBv0NlcnRpZmljYWRvIEN1YWxpZmljYWRvIGRlIEZpcm1hIEVsZWN0cvNuaWNhIFRpcG8gRjIgKGNsYXZlcyBlbiBkaXNwb3NpdGl2byBjdWFsaWZpY2FkbyksIHN1amV0YSBhIGxhcyBjb25kaWNpb25lcyBkZSB1c28gZXhwdWVzdGFzIGVuIGxhIERlY2xhcmFjafNuIGRlIFBy4WN0aWNhcyBkZSBDZXJ0aWZpY2FjafNuIGRlIFZJVCBTLkEuMIHABggrBgEFBQcCAjCBsxqBsFF1YWxpZmllZCBjZXJ0aWZpY2F0ZSBvZiBlbGVjdHJvbmljIHNpZ25hdHVyZSB0eXBlIEYyIChrZXlzIGluIHF1YWxpZmllZCBkZXZpY2UpLCBzdWJkdWVkIHRvIHRoZSBjb25kaXRpb25zIG9mIHVzZSBzZXQgZm9ydGggaW4gdGhlIENlcnRpZmljYXRpb24gUHJhY3RpY2UgU3RhdGVtZW50IG9mIFZJVCBTLkEuMIIBAgYDVR0RBIH6MIH3gSJBTEZSRURPLkJFTklURVpAU1VEQU1FUklTQ0IuQ09NLlBZpIHQMIHNMTEwLwYDVQQMDChHRVJFTlRFIERFIEFETUlOSVNUUkFDSU9OIFkgUExBTkVBTUlFTlRPMSYwJAYDVQQLDB1BRE1JTklTVFJBQ0lPTiBZIFBMQU5FQU1JRU5UTzEWMBQGA1UEBRMNUlVDODAxMDQzMDUtMDEwMC4GA1UECgwnU1VEQU1FUklTIFNFQ1VSSVRJRVMgQ0FTQSBERSBCT0xTQSBTLkEuMSYwJAYDVQQNDB1GSVJNQSBFTEVDVFJPTklDQSBDVUFMSUZJQ0FEQTB3BggrBgEFBQcBAQRrMGkwKAYIKwYBBQUHMAGGHGh0dHBzOi8vd3d3LmVmaXJtYS5jb20ucHkvdmEwPQYIKwYBBQUHMAKGMWh0dHBzOi8vd3d3LmVmaXJtYS5jb20ucHkvcmVwb3NpdG9yaW8vZWZpcm1hMS5jcnQwewYDVR0fBHQwcjA3oDWgM4YxaHR0cHM6Ly93d3cuZWZpcm1hLmNvbS5weS9yZXBvc2l0b3Jpby9lZmlybWEyLmNybDA3oDWgM4YxaHR0cHM6Ly93d3cuZWZpcm1hLmNvbS5weS9yZXBvc2l0b3Jpby9lZmlybWEzLmNybDANBgkqhkiG9w0BAQsFAAOCAgEAkaWsHep+85OfnkVpJ6iXek8FxF9ZMHUZZJju7Mq6xaQfV6vRIOLPxPLk/vtFWBvHPE1RzVFOgntereAEvrFuWWBqwCzPN6DBtv5JB0njHT4Oa8miMkIdvNA8aSv4OTYGxIIp7U/vQGkvHFYx7SaZ89Cn1gkmQYOIrUfNDDs3hXuo/JErCCkpPSCqeyYAWHVt372ItLsN7OaaoC3YZv3b2rb16gXrVpuY0GQSJeb8EwhNIZrjvxks7MA3eh6BvLlKu0eCUQEh/5fjHDkvdpyZUHEBWdOodwyw//4f0peyUfVBPe8yYUqpMz0Mu/l0sDk/vVh6QHc/Np/zDC8fI0Oy6p9+YwKQLl9xySmMPjjL02fU8OP4tiREgjjh/0N5+1g/WtH31BIkljqk0xn7xa53vHhwNG/R9mOU4GZSKXMOd8qHYt+4KigrGEvz6+Fsb/BlERZdLZfgbbP9pwqCs5n3DFT2c4DGVCseRhoHNPqsDXYtY2mNJO4XqniqubgE9Uvsbqt8TT+efAriWDva8SeYjRn88eaAjDhXZzP4pymTs0CuM7fa49iiwlqd+nezj1mKivOdUXuNfbmeK10oHfQ05MrDfTX8b621CZt1wH9WMwe2DO3RcoPxt56Xhw8eDy9NfPtN98V7jE8wVuQcoTPNAVFkXGMGgqP2oXvNbLQzxG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Ed6KI+0bMjTl/tyUOEqEhfyP4F0MJoEvyaC5ieGV0+g=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59xcbV9zyuTayTGhNkfZE6mqMg6RRjKVWh3shRHAf/M=</DigestValue>
      </Reference>
      <Reference URI="/xl/drawings/drawing2.xml?ContentType=application/vnd.openxmlformats-officedocument.drawing+xml">
        <DigestMethod Algorithm="http://www.w3.org/2001/04/xmlenc#sha256"/>
        <DigestValue>UKRf4/BRrXB/nrmMw37lhGUOrLHOmFpak0j/XVVUlMo=</DigestValue>
      </Reference>
      <Reference URI="/xl/drawings/drawing3.xml?ContentType=application/vnd.openxmlformats-officedocument.drawing+xml">
        <DigestMethod Algorithm="http://www.w3.org/2001/04/xmlenc#sha256"/>
        <DigestValue>kdDJbMu4QtWe+OpHvNrKQQSzZAdCPNG9IzbimpTS+Ek=</DigestValue>
      </Reference>
      <Reference URI="/xl/drawings/drawing4.xml?ContentType=application/vnd.openxmlformats-officedocument.drawing+xml">
        <DigestMethod Algorithm="http://www.w3.org/2001/04/xmlenc#sha256"/>
        <DigestValue>PKu62+x22iqL7c66RR+X25YzEUjt5gRPKqPzWFOkANU=</DigestValue>
      </Reference>
      <Reference URI="/xl/drawings/drawing5.xml?ContentType=application/vnd.openxmlformats-officedocument.drawing+xml">
        <DigestMethod Algorithm="http://www.w3.org/2001/04/xmlenc#sha256"/>
        <DigestValue>O1mn4YlSZ+755oN8ZYZcUM2escypUgHYmQWrM8iFF3w=</DigestValue>
      </Reference>
      <Reference URI="/xl/media/image1.png?ContentType=image/png">
        <DigestMethod Algorithm="http://www.w3.org/2001/04/xmlenc#sha256"/>
        <DigestValue>2wgVCthMo68sdwFqqKYEu/iB40bK8cROZ+6kjsRK1dg=</DigestValue>
      </Reference>
      <Reference URI="/xl/printerSettings/printerSettings1.bin?ContentType=application/vnd.openxmlformats-officedocument.spreadsheetml.printerSettings">
        <DigestMethod Algorithm="http://www.w3.org/2001/04/xmlenc#sha256"/>
        <DigestValue>+CD8yXTcV7R0UPktSQ1iysCJtCvCSVF2j80e6m46HpQ=</DigestValue>
      </Reference>
      <Reference URI="/xl/printerSettings/printerSettings2.bin?ContentType=application/vnd.openxmlformats-officedocument.spreadsheetml.printerSettings">
        <DigestMethod Algorithm="http://www.w3.org/2001/04/xmlenc#sha256"/>
        <DigestValue>+CD8yXTcV7R0UPktSQ1iysCJtCvCSVF2j80e6m46HpQ=</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nrwW2aOzrJ6w3s+3W+h5IvHukzB/6FZNl1merJBqyjs=</DigestValue>
      </Reference>
      <Reference URI="/xl/printerSettings/printerSettings5.bin?ContentType=application/vnd.openxmlformats-officedocument.spreadsheetml.printerSettings">
        <DigestMethod Algorithm="http://www.w3.org/2001/04/xmlenc#sha256"/>
        <DigestValue>ggHxJtAV08znjGD5HnJ8+bfBfc4a7ABF1LfG4IjH2DM=</DigestValue>
      </Reference>
      <Reference URI="/xl/printerSettings/printerSettings6.bin?ContentType=application/vnd.openxmlformats-officedocument.spreadsheetml.printerSettings">
        <DigestMethod Algorithm="http://www.w3.org/2001/04/xmlenc#sha256"/>
        <DigestValue>eagKw4vkJta//EAXFo8pt3rkLlJe7nsQidLS/ebqtjQ=</DigestValue>
      </Reference>
      <Reference URI="/xl/printerSettings/printerSettings7.bin?ContentType=application/vnd.openxmlformats-officedocument.spreadsheetml.printerSettings">
        <DigestMethod Algorithm="http://www.w3.org/2001/04/xmlenc#sha256"/>
        <DigestValue>nrwW2aOzrJ6w3s+3W+h5IvHukzB/6FZNl1merJBqyjs=</DigestValue>
      </Reference>
      <Reference URI="/xl/printerSettings/printerSettings8.bin?ContentType=application/vnd.openxmlformats-officedocument.spreadsheetml.printerSettings">
        <DigestMethod Algorithm="http://www.w3.org/2001/04/xmlenc#sha256"/>
        <DigestValue>+CD8yXTcV7R0UPktSQ1iysCJtCvCSVF2j80e6m46HpQ=</DigestValue>
      </Reference>
      <Reference URI="/xl/printerSettings/printerSettings9.bin?ContentType=application/vnd.openxmlformats-officedocument.spreadsheetml.printerSettings">
        <DigestMethod Algorithm="http://www.w3.org/2001/04/xmlenc#sha256"/>
        <DigestValue>TaA6KX/SRWPpmiasS8KGCRFI/mFTpQlGqiM07LbibG8=</DigestValue>
      </Reference>
      <Reference URI="/xl/sharedStrings.xml?ContentType=application/vnd.openxmlformats-officedocument.spreadsheetml.sharedStrings+xml">
        <DigestMethod Algorithm="http://www.w3.org/2001/04/xmlenc#sha256"/>
        <DigestValue>QIv9UsY/k++AZOEOH97BIpJm5b9u5UjWDAR81YAGTGU=</DigestValue>
      </Reference>
      <Reference URI="/xl/styles.xml?ContentType=application/vnd.openxmlformats-officedocument.spreadsheetml.styles+xml">
        <DigestMethod Algorithm="http://www.w3.org/2001/04/xmlenc#sha256"/>
        <DigestValue>vl0OgOV4dV+9L5uCPTTTZtfWEpnBt/6U2XPooITxSx8=</DigestValue>
      </Reference>
      <Reference URI="/xl/theme/theme1.xml?ContentType=application/vnd.openxmlformats-officedocument.theme+xml">
        <DigestMethod Algorithm="http://www.w3.org/2001/04/xmlenc#sha256"/>
        <DigestValue>edGZvRLjjCq/wVuvDRAMD4kgptk9Ekw0uR0QX0bQ7mw=</DigestValue>
      </Reference>
      <Reference URI="/xl/workbook.xml?ContentType=application/vnd.openxmlformats-officedocument.spreadsheetml.sheet.main+xml">
        <DigestMethod Algorithm="http://www.w3.org/2001/04/xmlenc#sha256"/>
        <DigestValue>M2VTA42OqDyp9NLBBRKg5q04m8TI9cpYe3czjW1RPRw=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j5Gn2c0ogMcOwdNKj4rUnFRBK1ZhUP6t92gYfLar4IE=</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Ex2iR9Yf4jxclz6IMuU8l3LlD3S8mEA56nT4EAGS7IQ=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Se2sNJboFcKs+LWQ1SZcYVo+CrNnYqCB0HH0ZMvIxFc=</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UKEwtvDAM1hKtTa0ZZS0tzFxXWkWuGvfTqv4xaBYwNA=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FTLUZSzyPImP/h/5pTtmsiVav3XAxsSoaQXEM6xZNng=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J6BujlYMhOr98U7XxPFfMl/QUZrxuylPvFDi3TsDbm8=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eGTTkrYoH7f8EW/OrXB1WXRF7K+04xXkAPlwIMcEPao=</DigestValue>
      </Reference>
      <Reference URI="/xl/worksheets/sheet2.xml?ContentType=application/vnd.openxmlformats-officedocument.spreadsheetml.worksheet+xml">
        <DigestMethod Algorithm="http://www.w3.org/2001/04/xmlenc#sha256"/>
        <DigestValue>EPN/HJfNoVpNAL1nCOK9QjNsL7/n9mXfTELTpr4J3LM=</DigestValue>
      </Reference>
      <Reference URI="/xl/worksheets/sheet3.xml?ContentType=application/vnd.openxmlformats-officedocument.spreadsheetml.worksheet+xml">
        <DigestMethod Algorithm="http://www.w3.org/2001/04/xmlenc#sha256"/>
        <DigestValue>D39CCPTErBhF35UuGLqoxyZzOckFditm5v3qYOryn00=</DigestValue>
      </Reference>
      <Reference URI="/xl/worksheets/sheet4.xml?ContentType=application/vnd.openxmlformats-officedocument.spreadsheetml.worksheet+xml">
        <DigestMethod Algorithm="http://www.w3.org/2001/04/xmlenc#sha256"/>
        <DigestValue>gaGVszV79dfm7YXRTstFEYIHYTQA+xXUNWp7PUkyPl4=</DigestValue>
      </Reference>
      <Reference URI="/xl/worksheets/sheet5.xml?ContentType=application/vnd.openxmlformats-officedocument.spreadsheetml.worksheet+xml">
        <DigestMethod Algorithm="http://www.w3.org/2001/04/xmlenc#sha256"/>
        <DigestValue>lH/OT2r70pJOy/FQncXXio/9V6R3HcNECsjgTLCfHkA=</DigestValue>
      </Reference>
      <Reference URI="/xl/worksheets/sheet6.xml?ContentType=application/vnd.openxmlformats-officedocument.spreadsheetml.worksheet+xml">
        <DigestMethod Algorithm="http://www.w3.org/2001/04/xmlenc#sha256"/>
        <DigestValue>BqQuTfFJfolTpeE1qamp05JxknZ4RxF3jZQJg+fO4so=</DigestValue>
      </Reference>
      <Reference URI="/xl/worksheets/sheet7.xml?ContentType=application/vnd.openxmlformats-officedocument.spreadsheetml.worksheet+xml">
        <DigestMethod Algorithm="http://www.w3.org/2001/04/xmlenc#sha256"/>
        <DigestValue>ih8cnw1ud2FhDrn3U59i2b7FRvL/7UcIiNm6I8WOg9o=</DigestValue>
      </Reference>
      <Reference URI="/xl/worksheets/sheet8.xml?ContentType=application/vnd.openxmlformats-officedocument.spreadsheetml.worksheet+xml">
        <DigestMethod Algorithm="http://www.w3.org/2001/04/xmlenc#sha256"/>
        <DigestValue>Q8X1iG/chXwkvB5fqJ/Jcd7TBTF9zS4RSLnnZKy8esk=</DigestValue>
      </Reference>
      <Reference URI="/xl/worksheets/sheet9.xml?ContentType=application/vnd.openxmlformats-officedocument.spreadsheetml.worksheet+xml">
        <DigestMethod Algorithm="http://www.w3.org/2001/04/xmlenc#sha256"/>
        <DigestValue>K4sygCtBrYAZ2NHvWuTP0ykxp+j2pK+DuBCO84qpACg=</DigestValue>
      </Reference>
    </Manifest>
    <SignatureProperties>
      <SignatureProperty Id="idSignatureTime" Target="#idPackageSignature">
        <mdssi:SignatureTime xmlns:mdssi="http://schemas.openxmlformats.org/package/2006/digital-signature">
          <mdssi:Format>YYYY-MM-DDThh:mm:ssTZD</mdssi:Format>
          <mdssi:Value>2025-08-13T20:05:11Z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Presentacion de EEFF al 30.06.25</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2025-08-13T20:05:11Z</xd:SigningTime>
          <xd:SigningCertificate>
            <xd:Cert>
              <xd:CertDigest>
                <DigestMethod Algorithm="http://www.w3.org/2001/04/xmlenc#sha256"/>
                <DigestValue>xxUdDLcwJB5Hsys8vnHXcWSwWJNm6qnEJg9oGonal0Q=</DigestValue>
              </xd:CertDigest>
              <xd:IssuerSerial>
                <X509IssuerName>C=PY, O=ICPP, OU=Prestador Cualificado de Servicios de Confianza, CN=VIT S.A., SERIALNUMBER=RUC80080099-0</X509IssuerName>
                <X509SerialNumber>67547224152924768459993310284303707137</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Presentacion de EEFF al 30.06.25</xd:CommitmentTypeQualifier>
            </xd:CommitmentTypeQualifiers>
          </xd:CommitmentTypeIndication>
        </xd:SignedDataObjectProperties>
      </xd: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DAEMSEngagementItemInfo xmlns="http://schemas.microsoft.com/DAEMSEngagementItemInfoXML">
  <EngagementID>5000006718</EngagementID>
  <LogicalEMSServerID>-109903338106937214</LogicalEMSServerID>
  <WorkingPaperID>3844866605800000206</WorkingPaperID>
</DAEMSEngagementItemInfo>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C89D480F483A74F967A303BA758D95A" ma:contentTypeVersion="18" ma:contentTypeDescription="Create a new document." ma:contentTypeScope="" ma:versionID="918396b7fcf7a3bb23d5ae57d835eb15">
  <xsd:schema xmlns:xsd="http://www.w3.org/2001/XMLSchema" xmlns:xs="http://www.w3.org/2001/XMLSchema" xmlns:p="http://schemas.microsoft.com/office/2006/metadata/properties" xmlns:ns2="df3d6109-0b77-46d1-b89c-8b39010869f2" xmlns:ns3="b934fac7-a2ac-41e0-adc5-9ae2ade0ae87" targetNamespace="http://schemas.microsoft.com/office/2006/metadata/properties" ma:root="true" ma:fieldsID="1740df7b3e9f06c8c86216459008de50" ns2:_="" ns3:_="">
    <xsd:import namespace="df3d6109-0b77-46d1-b89c-8b39010869f2"/>
    <xsd:import namespace="b934fac7-a2ac-41e0-adc5-9ae2ade0ae8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AutoKeyPoints" minOccurs="0"/>
                <xsd:element ref="ns3:MediaServiceKeyPoints" minOccurs="0"/>
                <xsd:element ref="ns3:MediaServiceOCR"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3d6109-0b77-46d1-b89c-8b39010869f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7a905bb-bf1d-46e3-b158-cfd94d0bbb73}" ma:internalName="TaxCatchAll" ma:showField="CatchAllData" ma:web="df3d6109-0b77-46d1-b89c-8b39010869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934fac7-a2ac-41e0-adc5-9ae2ade0ae8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0e3dc64-6ff8-435f-b730-7d3d8adfaeb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P a r t M a p   x m l n s : x s i = " h t t p : / / w w w . w 3 . o r g / 2 0 0 1 / X M L S c h e m a - i n s t a n c e "   x m l n s : x s d = " h t t p : / / w w w . w 3 . o r g / 2 0 0 1 / X M L S c h e m a " >  
     < P a r t s >  
         < P a r t I t e m >  
             < P r o p e r t y N a m e > T B L i n k T y p e L i n k H i g h l i g h t < / P r o p e r t y N a m e >  
             < V a l u e > T r u e < / V a l u e >  
         < / P a r t I t e m >  
         < P a r t I t e m >  
             < P r o p e r t y N a m e > D A L i n k T y p e L i n k H i g h l i g h t < / P r o p e r t y N a m e >  
             < V a l u e > T r u e < / V a l u e >  
         < / P a r t I t e m >  
     < / P a r t s >  
 < / P a r t M a p > 
</file>

<file path=customXml/item5.xml><?xml version="1.0" encoding="utf-8"?>
<p:properties xmlns:p="http://schemas.microsoft.com/office/2006/metadata/properties" xmlns:xsi="http://www.w3.org/2001/XMLSchema-instance" xmlns:pc="http://schemas.microsoft.com/office/infopath/2007/PartnerControls">
  <documentManagement>
    <TaxCatchAll xmlns="df3d6109-0b77-46d1-b89c-8b39010869f2" xsi:nil="true"/>
    <lcf76f155ced4ddcb4097134ff3c332f xmlns="b934fac7-a2ac-41e0-adc5-9ae2ade0ae8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2767879-7FC6-4FF7-B933-1FF9B5B5B2ED}">
  <ds:schemaRefs>
    <ds:schemaRef ds:uri="http://schemas.microsoft.com/DAEMSEngagementItemInfoXML"/>
  </ds:schemaRefs>
</ds:datastoreItem>
</file>

<file path=customXml/itemProps2.xml><?xml version="1.0" encoding="utf-8"?>
<ds:datastoreItem xmlns:ds="http://schemas.openxmlformats.org/officeDocument/2006/customXml" ds:itemID="{BE8D514A-7746-4659-8FE8-6A233A8D7490}">
  <ds:schemaRefs>
    <ds:schemaRef ds:uri="http://schemas.microsoft.com/sharepoint/v3/contenttype/forms"/>
  </ds:schemaRefs>
</ds:datastoreItem>
</file>

<file path=customXml/itemProps3.xml><?xml version="1.0" encoding="utf-8"?>
<ds:datastoreItem xmlns:ds="http://schemas.openxmlformats.org/officeDocument/2006/customXml" ds:itemID="{45A1EB61-7E02-4E6A-81C2-30332D3165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3d6109-0b77-46d1-b89c-8b39010869f2"/>
    <ds:schemaRef ds:uri="b934fac7-a2ac-41e0-adc5-9ae2ade0ae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72026ED-C3F2-43E8-A3D5-352113F287E5}">
  <ds:schemaRefs>
    <ds:schemaRef ds:uri="http://www.w3.org/2001/XMLSchema"/>
  </ds:schemaRefs>
</ds:datastoreItem>
</file>

<file path=customXml/itemProps5.xml><?xml version="1.0" encoding="utf-8"?>
<ds:datastoreItem xmlns:ds="http://schemas.openxmlformats.org/officeDocument/2006/customXml" ds:itemID="{DC27958E-B959-4CBB-BE75-47E7AB7A4055}">
  <ds:schemaRefs>
    <ds:schemaRef ds:uri="http://schemas.microsoft.com/office/2006/metadata/properties"/>
    <ds:schemaRef ds:uri="b934fac7-a2ac-41e0-adc5-9ae2ade0ae87"/>
    <ds:schemaRef ds:uri="http://schemas.microsoft.com/office/2006/documentManagement/types"/>
    <ds:schemaRef ds:uri="http://purl.org/dc/terms/"/>
    <ds:schemaRef ds:uri="http://purl.org/dc/elements/1.1/"/>
    <ds:schemaRef ds:uri="http://www.w3.org/XML/1998/namespace"/>
    <ds:schemaRef ds:uri="http://purl.org/dc/dcmitype/"/>
    <ds:schemaRef ds:uri="http://schemas.microsoft.com/office/infopath/2007/PartnerControls"/>
    <ds:schemaRef ds:uri="http://schemas.openxmlformats.org/package/2006/metadata/core-properties"/>
    <ds:schemaRef ds:uri="df3d6109-0b77-46d1-b89c-8b39010869f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Índice</vt:lpstr>
      <vt:lpstr>Activo Neto</vt:lpstr>
      <vt:lpstr>Estado de Ingresos y Egreso</vt:lpstr>
      <vt:lpstr>Variacion del Activo Neto</vt:lpstr>
      <vt:lpstr>Flujos de Efectivo</vt:lpstr>
      <vt:lpstr>Nota 1 a Nota 8</vt:lpstr>
      <vt:lpstr>BG 122024</vt:lpstr>
      <vt:lpstr>BG 03.2025</vt:lpstr>
      <vt:lpstr>CLASIFICACION 12</vt:lpstr>
      <vt:lpstr>'Activo Neto'!Área_de_impresión</vt:lpstr>
      <vt:lpstr>'Estado de Ingresos y Egreso'!Área_de_impresión</vt:lpstr>
      <vt:lpstr>'Flujos de Efectivo'!Área_de_impresión</vt:lpstr>
      <vt:lpstr>Índice!Área_de_impresión</vt:lpstr>
      <vt:lpstr>'Nota 1 a Nota 8'!Área_de_impresión</vt:lpstr>
      <vt:lpstr>'Variacion del Activo Neto'!Área_de_impresión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Aller</dc:creator>
  <cp:keywords/>
  <dc:description/>
  <cp:lastModifiedBy>Gabriela Arevalos</cp:lastModifiedBy>
  <cp:revision/>
  <dcterms:created xsi:type="dcterms:W3CDTF">2016-08-27T16:35:25Z</dcterms:created>
  <dcterms:modified xsi:type="dcterms:W3CDTF">2025-09-08T20:28:28Z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2022-03-31T02:44:36Z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fad27c8d-5d45-4f35-b92a-67288938931c</vt:lpwstr>
  </property>
  <property fmtid="{D5CDD505-2E9C-101B-9397-08002B2CF9AE}" pid="8" name="MSIP_Label_ea60d57e-af5b-4752-ac57-3e4f28ca11dc_ContentBits">
    <vt:lpwstr>0</vt:lpwstr>
  </property>
  <property fmtid="{D5CDD505-2E9C-101B-9397-08002B2CF9AE}" pid="9" name="ContentTypeId">
    <vt:lpwstr>0x0101003C89D480F483A74F967A303BA758D95A</vt:lpwstr>
  </property>
  <property fmtid="{D5CDD505-2E9C-101B-9397-08002B2CF9AE}" pid="10" name="MediaServiceImageTags">
    <vt:lpwstr/>
  </property>
</Properties>
</file>